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ентябрь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<sst xmlns="http://schemas.openxmlformats.org/spreadsheetml/2006/main" count="96" uniqueCount="56">
  <si>
    <t>№ п/п</t>
  </si>
  <si>
    <t>Кол-во штатных единиц</t>
  </si>
  <si>
    <t>Тариф-ные разряды</t>
  </si>
  <si>
    <t>Наименование должностей (профессий)</t>
  </si>
  <si>
    <t>Тариф-ные коэффи-циенты</t>
  </si>
  <si>
    <t>Повышения тарифных ставок (тарифных окладов)</t>
  </si>
  <si>
    <t>Тарифные ставки (тарифные оклады) расчитанные на основе ЕТС, руб.</t>
  </si>
  <si>
    <t>Директор</t>
  </si>
  <si>
    <t>Тарифная ставка 1-го разряда 256000 рублей</t>
  </si>
  <si>
    <t>Примечание</t>
  </si>
  <si>
    <t>Повышения предусмотренные нормативными правовыми актами</t>
  </si>
  <si>
    <t>Тарифные ставки (должностные оклады), руб.</t>
  </si>
  <si>
    <t>Заместитель директора по сбыту</t>
  </si>
  <si>
    <t>Заместитель директора по снабжению</t>
  </si>
  <si>
    <t>Помошник руководителя организации</t>
  </si>
  <si>
    <t>Главный бухгалтер</t>
  </si>
  <si>
    <t>Бухгалтер 1-ой категории</t>
  </si>
  <si>
    <t>Юрисконсульт 1-ой категории</t>
  </si>
  <si>
    <t>за ка-тегорию, %</t>
  </si>
  <si>
    <t>всего</t>
  </si>
  <si>
    <t>%</t>
  </si>
  <si>
    <t>руб.</t>
  </si>
  <si>
    <t>за фи-лиалы, %</t>
  </si>
  <si>
    <t>Агент по снабжению</t>
  </si>
  <si>
    <t>Аппарат управления</t>
  </si>
  <si>
    <t>Бухгалтерия</t>
  </si>
  <si>
    <t>Отдел продаж</t>
  </si>
  <si>
    <t>Начальник отдела продаж</t>
  </si>
  <si>
    <t>Специалист по продаже 1-ой категории</t>
  </si>
  <si>
    <t>Специалист по продаже</t>
  </si>
  <si>
    <t>Склад</t>
  </si>
  <si>
    <t>Заведующий складом</t>
  </si>
  <si>
    <t>Бухгалтер</t>
  </si>
  <si>
    <t>Кладовщик 5-го разряда</t>
  </si>
  <si>
    <t>Итого по организации</t>
  </si>
  <si>
    <t>Итого по аппарату управления</t>
  </si>
  <si>
    <t>Итого по бухгалтерии</t>
  </si>
  <si>
    <t>Итого по отделу продаж</t>
  </si>
  <si>
    <t>Итого по складу</t>
  </si>
  <si>
    <t>ШТАТНОЕ РАСПИСАНИЕ</t>
  </si>
  <si>
    <t>по произв. профес-сии "Стар-ший",%</t>
  </si>
  <si>
    <t>Приложение №2 к приказу от _____________ №_____</t>
  </si>
  <si>
    <t>УТВЕРЖДАЮ</t>
  </si>
  <si>
    <t>Наименование организации</t>
  </si>
  <si>
    <t>дата</t>
  </si>
  <si>
    <t>Вводится в действие с 01.01.20___ г.</t>
  </si>
  <si>
    <t xml:space="preserve">Директор </t>
  </si>
  <si>
    <t>И.О. Фамилия</t>
  </si>
  <si>
    <t>№ ___</t>
  </si>
  <si>
    <t xml:space="preserve">от </t>
  </si>
  <si>
    <t>__ __________ 20 ___ г.</t>
  </si>
  <si>
    <t>Должность и  подпись лица,  ответственного</t>
  </si>
  <si>
    <t xml:space="preserve"> за составление  штатноего расписания </t>
  </si>
  <si>
    <t>инициалы, фамилия</t>
  </si>
  <si>
    <t>Основание1, %</t>
  </si>
  <si>
    <t>Основание2, 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</si>
</sst>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left" vertical="justify" wrapText="1"/>
    </xf>
    <xf numFmtId="9" fontId="1" fillId="0" borderId="10" xfId="0" applyNumberFormat="1" applyFont="1" applyBorder="1" applyAlignment="1">
      <alignment horizontal="center" vertical="justify" wrapText="1"/>
    </xf>
    <xf numFmtId="3" fontId="1" fillId="0" borderId="10" xfId="0" applyNumberFormat="1" applyFont="1" applyBorder="1" applyAlignment="1">
      <alignment horizontal="right" vertical="justify" wrapText="1"/>
    </xf>
    <xf numFmtId="0" fontId="2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top" wrapText="1"/>
    </xf>
    <xf numFmtId="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justify" wrapText="1"/>
    </xf>
    <xf numFmtId="0" fontId="1" fillId="0" borderId="13" xfId="0" applyFont="1" applyBorder="1" applyAlignment="1">
      <alignment horizontal="left" vertical="justify" wrapText="1"/>
    </xf>
    <xf numFmtId="0" fontId="1" fillId="0" borderId="14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3"/>
  <sheetViews>
    <sheetView tabSelected="1" zoomScalePageLayoutView="0" workbookViewId="0" topLeftCell="A1">
      <selection activeCell="BW15" sqref="BW15"/>
    </sheetView>
  </sheetViews>
  <sheetFormatPr defaultColWidth="3.125" defaultRowHeight="12.75"/>
  <sheetData>
    <row r="1" spans="1:27" ht="12.75">
      <c r="A1" t="s">
        <v>43</v>
      </c>
      <c r="AA1" t="s">
        <v>41</v>
      </c>
    </row>
    <row r="3" ht="12.75">
      <c r="AA3" t="s">
        <v>42</v>
      </c>
    </row>
    <row r="5" spans="27:41" ht="12.75">
      <c r="AA5" s="19" t="str">
        <f>CONCATENATE("Штат в количестве ",TEXT(L99,"0,00")," единиц с месячным фондом заработной платы (без учета премий надбавок и доплат*) ",TEXT(AJ99,"# ##0")," рублей.")</f>
        <v>Штат в количестве 17,35 единиц с месячным фондом заработной платы (без учета премий надбавок и доплат*) 21 315 098 рублей.</v>
      </c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</row>
    <row r="6" spans="27:41" ht="12.75"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27:41" ht="12.75"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</row>
    <row r="9" ht="12.75">
      <c r="AA9" t="s">
        <v>46</v>
      </c>
    </row>
    <row r="10" spans="1:14" ht="12.75">
      <c r="A10" s="4" t="s">
        <v>39</v>
      </c>
      <c r="I10" t="s">
        <v>48</v>
      </c>
      <c r="L10" t="s">
        <v>49</v>
      </c>
      <c r="N10" t="s">
        <v>50</v>
      </c>
    </row>
    <row r="11" spans="27:32" ht="12.75">
      <c r="AA11" s="2"/>
      <c r="AB11" s="2"/>
      <c r="AC11" s="2"/>
      <c r="AD11" s="2"/>
      <c r="AE11" s="2"/>
      <c r="AF11" t="s">
        <v>47</v>
      </c>
    </row>
    <row r="12" spans="1:31" ht="12.75">
      <c r="A12" t="s">
        <v>45</v>
      </c>
      <c r="AA12" s="3"/>
      <c r="AB12" s="3"/>
      <c r="AC12" s="3"/>
      <c r="AD12" s="3"/>
      <c r="AE12" s="3"/>
    </row>
    <row r="13" spans="1:30" ht="12.75">
      <c r="A13" t="s">
        <v>8</v>
      </c>
      <c r="AA13" s="20" t="s">
        <v>44</v>
      </c>
      <c r="AB13" s="20"/>
      <c r="AC13" s="20"/>
      <c r="AD13" s="20"/>
    </row>
    <row r="15" spans="1:41" ht="12.75" customHeight="1">
      <c r="A15" s="5" t="s">
        <v>0</v>
      </c>
      <c r="B15" s="5" t="s">
        <v>3</v>
      </c>
      <c r="C15" s="5"/>
      <c r="D15" s="5"/>
      <c r="E15" s="5"/>
      <c r="F15" s="5"/>
      <c r="G15" s="5"/>
      <c r="H15" s="5"/>
      <c r="I15" s="5"/>
      <c r="J15" s="5"/>
      <c r="K15" s="5"/>
      <c r="L15" s="5" t="s">
        <v>1</v>
      </c>
      <c r="M15" s="5"/>
      <c r="N15" s="5" t="s">
        <v>2</v>
      </c>
      <c r="O15" s="5"/>
      <c r="P15" s="5" t="s">
        <v>4</v>
      </c>
      <c r="Q15" s="5"/>
      <c r="R15" s="5" t="s">
        <v>6</v>
      </c>
      <c r="S15" s="5"/>
      <c r="T15" s="5"/>
      <c r="U15" s="5" t="s">
        <v>5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 t="s">
        <v>10</v>
      </c>
      <c r="AG15" s="5"/>
      <c r="AH15" s="5"/>
      <c r="AI15" s="5"/>
      <c r="AJ15" s="5" t="s">
        <v>11</v>
      </c>
      <c r="AK15" s="5"/>
      <c r="AL15" s="5"/>
      <c r="AM15" s="5" t="s">
        <v>9</v>
      </c>
      <c r="AN15" s="5"/>
      <c r="AO15" s="5"/>
    </row>
    <row r="16" spans="1:41" ht="12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2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 t="s">
        <v>18</v>
      </c>
      <c r="V19" s="5"/>
      <c r="W19" s="5" t="s">
        <v>22</v>
      </c>
      <c r="X19" s="5"/>
      <c r="Y19" s="5" t="s">
        <v>40</v>
      </c>
      <c r="Z19" s="5"/>
      <c r="AA19" s="5" t="s">
        <v>19</v>
      </c>
      <c r="AB19" s="5"/>
      <c r="AC19" s="5"/>
      <c r="AD19" s="5"/>
      <c r="AE19" s="5"/>
      <c r="AF19" s="5" t="s">
        <v>54</v>
      </c>
      <c r="AG19" s="5"/>
      <c r="AH19" s="5" t="s">
        <v>55</v>
      </c>
      <c r="AI19" s="5"/>
      <c r="AJ19" s="5"/>
      <c r="AK19" s="5"/>
      <c r="AL19" s="5"/>
      <c r="AM19" s="5"/>
      <c r="AN19" s="5"/>
      <c r="AO19" s="5"/>
    </row>
    <row r="20" spans="1:4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2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 t="s">
        <v>20</v>
      </c>
      <c r="AB21" s="5"/>
      <c r="AC21" s="5" t="s">
        <v>21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2.75">
      <c r="A24" s="1">
        <v>1</v>
      </c>
      <c r="B24" s="10">
        <v>2</v>
      </c>
      <c r="C24" s="10"/>
      <c r="D24" s="10"/>
      <c r="E24" s="10"/>
      <c r="F24" s="10"/>
      <c r="G24" s="10"/>
      <c r="H24" s="10"/>
      <c r="I24" s="10"/>
      <c r="J24" s="10"/>
      <c r="K24" s="10"/>
      <c r="L24" s="10">
        <v>3</v>
      </c>
      <c r="M24" s="10"/>
      <c r="N24" s="10">
        <v>4</v>
      </c>
      <c r="O24" s="10"/>
      <c r="P24" s="10">
        <v>5</v>
      </c>
      <c r="Q24" s="10"/>
      <c r="R24" s="10">
        <v>6</v>
      </c>
      <c r="S24" s="10"/>
      <c r="T24" s="10"/>
      <c r="U24" s="10">
        <v>7</v>
      </c>
      <c r="V24" s="10"/>
      <c r="W24" s="10">
        <v>8</v>
      </c>
      <c r="X24" s="10"/>
      <c r="Y24" s="10">
        <v>9</v>
      </c>
      <c r="Z24" s="10"/>
      <c r="AA24" s="10">
        <v>10</v>
      </c>
      <c r="AB24" s="10"/>
      <c r="AC24" s="10">
        <v>11</v>
      </c>
      <c r="AD24" s="10"/>
      <c r="AE24" s="10"/>
      <c r="AF24" s="10">
        <v>12</v>
      </c>
      <c r="AG24" s="10"/>
      <c r="AH24" s="10">
        <v>13</v>
      </c>
      <c r="AI24" s="10"/>
      <c r="AJ24" s="10">
        <v>14</v>
      </c>
      <c r="AK24" s="10"/>
      <c r="AL24" s="10"/>
      <c r="AM24" s="10">
        <v>15</v>
      </c>
      <c r="AN24" s="10"/>
      <c r="AO24" s="10"/>
    </row>
    <row r="25" spans="1:41" ht="12.75">
      <c r="A25" s="18" t="s">
        <v>24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</row>
    <row r="26" spans="1:41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</row>
    <row r="27" spans="1:41" ht="12.75" customHeight="1">
      <c r="A27" s="6">
        <v>1</v>
      </c>
      <c r="B27" s="7" t="s">
        <v>7</v>
      </c>
      <c r="C27" s="7"/>
      <c r="D27" s="7"/>
      <c r="E27" s="7"/>
      <c r="F27" s="7"/>
      <c r="G27" s="7"/>
      <c r="H27" s="7"/>
      <c r="I27" s="7"/>
      <c r="J27" s="7"/>
      <c r="K27" s="7"/>
      <c r="L27" s="6">
        <v>1</v>
      </c>
      <c r="M27" s="6"/>
      <c r="N27" s="6">
        <v>18</v>
      </c>
      <c r="O27" s="6"/>
      <c r="P27" s="6">
        <v>4.26</v>
      </c>
      <c r="Q27" s="6"/>
      <c r="R27" s="9">
        <f>L27*P27*256000</f>
        <v>1090560</v>
      </c>
      <c r="S27" s="9"/>
      <c r="T27" s="9"/>
      <c r="U27" s="6"/>
      <c r="V27" s="6"/>
      <c r="W27" s="6"/>
      <c r="X27" s="6"/>
      <c r="Y27" s="6"/>
      <c r="Z27" s="6"/>
      <c r="AA27" s="8"/>
      <c r="AB27" s="8"/>
      <c r="AC27" s="11"/>
      <c r="AD27" s="11"/>
      <c r="AE27" s="11"/>
      <c r="AF27" s="12">
        <v>0.5</v>
      </c>
      <c r="AG27" s="13"/>
      <c r="AH27" s="14">
        <v>0.069</v>
      </c>
      <c r="AI27" s="14"/>
      <c r="AJ27" s="11">
        <f>(R27+AC27)+(R27*AF27)+(R27*AH27)</f>
        <v>1711088.64</v>
      </c>
      <c r="AK27" s="11"/>
      <c r="AL27" s="11"/>
      <c r="AM27" s="13"/>
      <c r="AN27" s="13"/>
      <c r="AO27" s="13"/>
    </row>
    <row r="28" spans="1:41" ht="12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6"/>
      <c r="M28" s="6"/>
      <c r="N28" s="6"/>
      <c r="O28" s="6"/>
      <c r="P28" s="6"/>
      <c r="Q28" s="6"/>
      <c r="R28" s="9"/>
      <c r="S28" s="9"/>
      <c r="T28" s="9"/>
      <c r="U28" s="6"/>
      <c r="V28" s="6"/>
      <c r="W28" s="6"/>
      <c r="X28" s="6"/>
      <c r="Y28" s="6"/>
      <c r="Z28" s="6"/>
      <c r="AA28" s="8"/>
      <c r="AB28" s="8"/>
      <c r="AC28" s="11"/>
      <c r="AD28" s="11"/>
      <c r="AE28" s="11"/>
      <c r="AF28" s="13"/>
      <c r="AG28" s="13"/>
      <c r="AH28" s="14"/>
      <c r="AI28" s="14"/>
      <c r="AJ28" s="11"/>
      <c r="AK28" s="11"/>
      <c r="AL28" s="11"/>
      <c r="AM28" s="13"/>
      <c r="AN28" s="13"/>
      <c r="AO28" s="13"/>
    </row>
    <row r="29" spans="1:41" ht="12.75">
      <c r="A29" s="6">
        <v>2</v>
      </c>
      <c r="B29" s="7" t="s">
        <v>12</v>
      </c>
      <c r="C29" s="7"/>
      <c r="D29" s="7"/>
      <c r="E29" s="7"/>
      <c r="F29" s="7"/>
      <c r="G29" s="7"/>
      <c r="H29" s="7"/>
      <c r="I29" s="7"/>
      <c r="J29" s="7"/>
      <c r="K29" s="7"/>
      <c r="L29" s="6">
        <v>1</v>
      </c>
      <c r="M29" s="6"/>
      <c r="N29" s="6">
        <v>17</v>
      </c>
      <c r="O29" s="6"/>
      <c r="P29" s="6">
        <v>3.98</v>
      </c>
      <c r="Q29" s="6"/>
      <c r="R29" s="9">
        <f>L29*P29*256000</f>
        <v>1018880</v>
      </c>
      <c r="S29" s="9"/>
      <c r="T29" s="9"/>
      <c r="U29" s="6"/>
      <c r="V29" s="6"/>
      <c r="W29" s="6"/>
      <c r="X29" s="6"/>
      <c r="Y29" s="6"/>
      <c r="Z29" s="6"/>
      <c r="AA29" s="8"/>
      <c r="AB29" s="8"/>
      <c r="AC29" s="11"/>
      <c r="AD29" s="11"/>
      <c r="AE29" s="11"/>
      <c r="AF29" s="12">
        <v>0.5</v>
      </c>
      <c r="AG29" s="13"/>
      <c r="AH29" s="14">
        <v>0.069</v>
      </c>
      <c r="AI29" s="14"/>
      <c r="AJ29" s="11">
        <f>(R29+AC29)+(R29*AF29)+(R29*AH29)</f>
        <v>1598622.72</v>
      </c>
      <c r="AK29" s="11"/>
      <c r="AL29" s="11"/>
      <c r="AM29" s="13"/>
      <c r="AN29" s="13"/>
      <c r="AO29" s="13"/>
    </row>
    <row r="30" spans="1:41" ht="12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6"/>
      <c r="M30" s="6"/>
      <c r="N30" s="6"/>
      <c r="O30" s="6"/>
      <c r="P30" s="6"/>
      <c r="Q30" s="6"/>
      <c r="R30" s="9"/>
      <c r="S30" s="9"/>
      <c r="T30" s="9"/>
      <c r="U30" s="6"/>
      <c r="V30" s="6"/>
      <c r="W30" s="6"/>
      <c r="X30" s="6"/>
      <c r="Y30" s="6"/>
      <c r="Z30" s="6"/>
      <c r="AA30" s="8"/>
      <c r="AB30" s="8"/>
      <c r="AC30" s="11"/>
      <c r="AD30" s="11"/>
      <c r="AE30" s="11"/>
      <c r="AF30" s="13"/>
      <c r="AG30" s="13"/>
      <c r="AH30" s="14"/>
      <c r="AI30" s="14"/>
      <c r="AJ30" s="11"/>
      <c r="AK30" s="11"/>
      <c r="AL30" s="11"/>
      <c r="AM30" s="13"/>
      <c r="AN30" s="13"/>
      <c r="AO30" s="13"/>
    </row>
    <row r="31" spans="1:41" ht="12.75">
      <c r="A31" s="6">
        <v>3</v>
      </c>
      <c r="B31" s="7" t="s">
        <v>13</v>
      </c>
      <c r="C31" s="7"/>
      <c r="D31" s="7"/>
      <c r="E31" s="7"/>
      <c r="F31" s="7"/>
      <c r="G31" s="7"/>
      <c r="H31" s="7"/>
      <c r="I31" s="7"/>
      <c r="J31" s="7"/>
      <c r="K31" s="7"/>
      <c r="L31" s="6">
        <v>1</v>
      </c>
      <c r="M31" s="6"/>
      <c r="N31" s="6">
        <v>17</v>
      </c>
      <c r="O31" s="6"/>
      <c r="P31" s="6">
        <v>3.98</v>
      </c>
      <c r="Q31" s="6"/>
      <c r="R31" s="9">
        <f>L31*P31*256000</f>
        <v>1018880</v>
      </c>
      <c r="S31" s="9"/>
      <c r="T31" s="9"/>
      <c r="U31" s="6"/>
      <c r="V31" s="6"/>
      <c r="W31" s="6"/>
      <c r="X31" s="6"/>
      <c r="Y31" s="6"/>
      <c r="Z31" s="6"/>
      <c r="AA31" s="8"/>
      <c r="AB31" s="8"/>
      <c r="AC31" s="11"/>
      <c r="AD31" s="11"/>
      <c r="AE31" s="11"/>
      <c r="AF31" s="12">
        <v>0.5</v>
      </c>
      <c r="AG31" s="13"/>
      <c r="AH31" s="14">
        <v>0.069</v>
      </c>
      <c r="AI31" s="14"/>
      <c r="AJ31" s="11">
        <f>(R31+AC31)+(R31*AF31)+(R31*AH31)</f>
        <v>1598622.72</v>
      </c>
      <c r="AK31" s="11"/>
      <c r="AL31" s="11"/>
      <c r="AM31" s="13"/>
      <c r="AN31" s="13"/>
      <c r="AO31" s="13"/>
    </row>
    <row r="32" spans="1:41" ht="12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6"/>
      <c r="M32" s="6"/>
      <c r="N32" s="6"/>
      <c r="O32" s="6"/>
      <c r="P32" s="6"/>
      <c r="Q32" s="6"/>
      <c r="R32" s="9"/>
      <c r="S32" s="9"/>
      <c r="T32" s="9"/>
      <c r="U32" s="6"/>
      <c r="V32" s="6"/>
      <c r="W32" s="6"/>
      <c r="X32" s="6"/>
      <c r="Y32" s="6"/>
      <c r="Z32" s="6"/>
      <c r="AA32" s="8"/>
      <c r="AB32" s="8"/>
      <c r="AC32" s="11"/>
      <c r="AD32" s="11"/>
      <c r="AE32" s="11"/>
      <c r="AF32" s="13"/>
      <c r="AG32" s="13"/>
      <c r="AH32" s="14"/>
      <c r="AI32" s="14"/>
      <c r="AJ32" s="11"/>
      <c r="AK32" s="11"/>
      <c r="AL32" s="11"/>
      <c r="AM32" s="13"/>
      <c r="AN32" s="13"/>
      <c r="AO32" s="13"/>
    </row>
    <row r="33" spans="1:41" ht="12.75">
      <c r="A33" s="6">
        <v>4</v>
      </c>
      <c r="B33" s="7" t="s">
        <v>14</v>
      </c>
      <c r="C33" s="7"/>
      <c r="D33" s="7"/>
      <c r="E33" s="7"/>
      <c r="F33" s="7"/>
      <c r="G33" s="7"/>
      <c r="H33" s="7"/>
      <c r="I33" s="7"/>
      <c r="J33" s="7"/>
      <c r="K33" s="7"/>
      <c r="L33" s="6">
        <v>1</v>
      </c>
      <c r="M33" s="6"/>
      <c r="N33" s="6">
        <v>15</v>
      </c>
      <c r="O33" s="6"/>
      <c r="P33" s="6">
        <v>3.48</v>
      </c>
      <c r="Q33" s="6"/>
      <c r="R33" s="9">
        <f>L33*P33*256000</f>
        <v>890880</v>
      </c>
      <c r="S33" s="9"/>
      <c r="T33" s="9"/>
      <c r="U33" s="6"/>
      <c r="V33" s="6"/>
      <c r="W33" s="6"/>
      <c r="X33" s="6"/>
      <c r="Y33" s="6"/>
      <c r="Z33" s="6"/>
      <c r="AA33" s="8"/>
      <c r="AB33" s="8"/>
      <c r="AC33" s="11"/>
      <c r="AD33" s="11"/>
      <c r="AE33" s="11"/>
      <c r="AF33" s="12">
        <v>0.5</v>
      </c>
      <c r="AG33" s="13"/>
      <c r="AH33" s="14">
        <v>0.069</v>
      </c>
      <c r="AI33" s="14"/>
      <c r="AJ33" s="11">
        <f>(R33+AC33)+(R33*AF33)+(R33*AH33)</f>
        <v>1397790.72</v>
      </c>
      <c r="AK33" s="11"/>
      <c r="AL33" s="11"/>
      <c r="AM33" s="13"/>
      <c r="AN33" s="13"/>
      <c r="AO33" s="13"/>
    </row>
    <row r="34" spans="1:41" ht="12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6"/>
      <c r="M34" s="6"/>
      <c r="N34" s="6"/>
      <c r="O34" s="6"/>
      <c r="P34" s="6"/>
      <c r="Q34" s="6"/>
      <c r="R34" s="9"/>
      <c r="S34" s="9"/>
      <c r="T34" s="9"/>
      <c r="U34" s="6"/>
      <c r="V34" s="6"/>
      <c r="W34" s="6"/>
      <c r="X34" s="6"/>
      <c r="Y34" s="6"/>
      <c r="Z34" s="6"/>
      <c r="AA34" s="8"/>
      <c r="AB34" s="8"/>
      <c r="AC34" s="11"/>
      <c r="AD34" s="11"/>
      <c r="AE34" s="11"/>
      <c r="AF34" s="13"/>
      <c r="AG34" s="13"/>
      <c r="AH34" s="14"/>
      <c r="AI34" s="14"/>
      <c r="AJ34" s="11"/>
      <c r="AK34" s="11"/>
      <c r="AL34" s="11"/>
      <c r="AM34" s="13"/>
      <c r="AN34" s="13"/>
      <c r="AO34" s="13"/>
    </row>
    <row r="35" spans="1:41" ht="12.75">
      <c r="A35" s="6">
        <v>5</v>
      </c>
      <c r="B35" s="7" t="s">
        <v>17</v>
      </c>
      <c r="C35" s="7"/>
      <c r="D35" s="7"/>
      <c r="E35" s="7"/>
      <c r="F35" s="7"/>
      <c r="G35" s="7"/>
      <c r="H35" s="7"/>
      <c r="I35" s="7"/>
      <c r="J35" s="7"/>
      <c r="K35" s="7"/>
      <c r="L35" s="6">
        <v>0.25</v>
      </c>
      <c r="M35" s="6"/>
      <c r="N35" s="6">
        <v>12</v>
      </c>
      <c r="O35" s="6"/>
      <c r="P35" s="6">
        <v>2.84</v>
      </c>
      <c r="Q35" s="6"/>
      <c r="R35" s="9">
        <f>L35*P35*256000</f>
        <v>181760</v>
      </c>
      <c r="S35" s="9"/>
      <c r="T35" s="9"/>
      <c r="U35" s="8">
        <v>0.15</v>
      </c>
      <c r="V35" s="8"/>
      <c r="W35" s="8"/>
      <c r="X35" s="8"/>
      <c r="Y35" s="8"/>
      <c r="Z35" s="8"/>
      <c r="AA35" s="8">
        <f>U35+W35+Y35</f>
        <v>0.15</v>
      </c>
      <c r="AB35" s="8"/>
      <c r="AC35" s="11">
        <f>R35*AA35</f>
        <v>27264</v>
      </c>
      <c r="AD35" s="11"/>
      <c r="AE35" s="11"/>
      <c r="AF35" s="12"/>
      <c r="AG35" s="13"/>
      <c r="AH35" s="14">
        <v>0.069</v>
      </c>
      <c r="AI35" s="14"/>
      <c r="AJ35" s="11">
        <f>(R35+AC35)+(R35*AF35)+(R35*AH35)</f>
        <v>221565.44</v>
      </c>
      <c r="AK35" s="11"/>
      <c r="AL35" s="11"/>
      <c r="AM35" s="13"/>
      <c r="AN35" s="13"/>
      <c r="AO35" s="13"/>
    </row>
    <row r="36" spans="1:41" ht="12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6"/>
      <c r="M36" s="6"/>
      <c r="N36" s="6"/>
      <c r="O36" s="6"/>
      <c r="P36" s="6"/>
      <c r="Q36" s="6"/>
      <c r="R36" s="9"/>
      <c r="S36" s="9"/>
      <c r="T36" s="9"/>
      <c r="U36" s="8"/>
      <c r="V36" s="8"/>
      <c r="W36" s="8"/>
      <c r="X36" s="8"/>
      <c r="Y36" s="8"/>
      <c r="Z36" s="8"/>
      <c r="AA36" s="8"/>
      <c r="AB36" s="8"/>
      <c r="AC36" s="11"/>
      <c r="AD36" s="11"/>
      <c r="AE36" s="11"/>
      <c r="AF36" s="13"/>
      <c r="AG36" s="13"/>
      <c r="AH36" s="14"/>
      <c r="AI36" s="14"/>
      <c r="AJ36" s="11"/>
      <c r="AK36" s="11"/>
      <c r="AL36" s="11"/>
      <c r="AM36" s="13"/>
      <c r="AN36" s="13"/>
      <c r="AO36" s="13"/>
    </row>
    <row r="37" spans="1:41" ht="12.75">
      <c r="A37" s="6">
        <v>6</v>
      </c>
      <c r="B37" s="7" t="s">
        <v>23</v>
      </c>
      <c r="C37" s="7"/>
      <c r="D37" s="7"/>
      <c r="E37" s="7"/>
      <c r="F37" s="7"/>
      <c r="G37" s="7"/>
      <c r="H37" s="7"/>
      <c r="I37" s="7"/>
      <c r="J37" s="7"/>
      <c r="K37" s="7"/>
      <c r="L37" s="6">
        <v>1</v>
      </c>
      <c r="M37" s="6"/>
      <c r="N37" s="6">
        <v>6</v>
      </c>
      <c r="O37" s="6"/>
      <c r="P37" s="6">
        <v>1.9</v>
      </c>
      <c r="Q37" s="6"/>
      <c r="R37" s="9">
        <f>L37*P37*256000</f>
        <v>486400</v>
      </c>
      <c r="S37" s="9"/>
      <c r="T37" s="9"/>
      <c r="U37" s="8"/>
      <c r="V37" s="8"/>
      <c r="W37" s="8"/>
      <c r="X37" s="8"/>
      <c r="Y37" s="8"/>
      <c r="Z37" s="8"/>
      <c r="AA37" s="8"/>
      <c r="AB37" s="8"/>
      <c r="AC37" s="11"/>
      <c r="AD37" s="11"/>
      <c r="AE37" s="11"/>
      <c r="AF37" s="12">
        <v>0.5</v>
      </c>
      <c r="AG37" s="13"/>
      <c r="AH37" s="14">
        <v>0.069</v>
      </c>
      <c r="AI37" s="14"/>
      <c r="AJ37" s="11">
        <f>(R37+AC37)+(R37*AF37)+(R37*AH37)</f>
        <v>763161.6</v>
      </c>
      <c r="AK37" s="11"/>
      <c r="AL37" s="11"/>
      <c r="AM37" s="13"/>
      <c r="AN37" s="13"/>
      <c r="AO37" s="13"/>
    </row>
    <row r="38" spans="1:41" ht="12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6"/>
      <c r="M38" s="6"/>
      <c r="N38" s="6"/>
      <c r="O38" s="6"/>
      <c r="P38" s="6"/>
      <c r="Q38" s="6"/>
      <c r="R38" s="9"/>
      <c r="S38" s="9"/>
      <c r="T38" s="9"/>
      <c r="U38" s="8"/>
      <c r="V38" s="8"/>
      <c r="W38" s="8"/>
      <c r="X38" s="8"/>
      <c r="Y38" s="8"/>
      <c r="Z38" s="8"/>
      <c r="AA38" s="8"/>
      <c r="AB38" s="8"/>
      <c r="AC38" s="11"/>
      <c r="AD38" s="11"/>
      <c r="AE38" s="11"/>
      <c r="AF38" s="13"/>
      <c r="AG38" s="13"/>
      <c r="AH38" s="14"/>
      <c r="AI38" s="14"/>
      <c r="AJ38" s="11"/>
      <c r="AK38" s="11"/>
      <c r="AL38" s="11"/>
      <c r="AM38" s="13"/>
      <c r="AN38" s="13"/>
      <c r="AO38" s="13"/>
    </row>
    <row r="39" spans="1:41" ht="12.75">
      <c r="A39" s="5" t="s">
        <v>0</v>
      </c>
      <c r="B39" s="5" t="s">
        <v>3</v>
      </c>
      <c r="C39" s="5"/>
      <c r="D39" s="5"/>
      <c r="E39" s="5"/>
      <c r="F39" s="5"/>
      <c r="G39" s="5"/>
      <c r="H39" s="5"/>
      <c r="I39" s="5"/>
      <c r="J39" s="5"/>
      <c r="K39" s="5"/>
      <c r="L39" s="5" t="s">
        <v>1</v>
      </c>
      <c r="M39" s="5"/>
      <c r="N39" s="5" t="s">
        <v>2</v>
      </c>
      <c r="O39" s="5"/>
      <c r="P39" s="5" t="s">
        <v>4</v>
      </c>
      <c r="Q39" s="5"/>
      <c r="R39" s="5" t="s">
        <v>6</v>
      </c>
      <c r="S39" s="5"/>
      <c r="T39" s="5"/>
      <c r="U39" s="5" t="s">
        <v>5</v>
      </c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 t="s">
        <v>10</v>
      </c>
      <c r="AG39" s="5"/>
      <c r="AH39" s="5"/>
      <c r="AI39" s="5"/>
      <c r="AJ39" s="5" t="s">
        <v>11</v>
      </c>
      <c r="AK39" s="5"/>
      <c r="AL39" s="5"/>
      <c r="AM39" s="5" t="s">
        <v>9</v>
      </c>
      <c r="AN39" s="5"/>
      <c r="AO39" s="5"/>
    </row>
    <row r="40" spans="1:4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 t="s">
        <v>18</v>
      </c>
      <c r="V43" s="5"/>
      <c r="W43" s="5" t="s">
        <v>22</v>
      </c>
      <c r="X43" s="5"/>
      <c r="Y43" s="5" t="s">
        <v>40</v>
      </c>
      <c r="Z43" s="5"/>
      <c r="AA43" s="5" t="s">
        <v>19</v>
      </c>
      <c r="AB43" s="5"/>
      <c r="AC43" s="5"/>
      <c r="AD43" s="5"/>
      <c r="AE43" s="5"/>
      <c r="AF43" s="5" t="s">
        <v>54</v>
      </c>
      <c r="AG43" s="5"/>
      <c r="AH43" s="5" t="s">
        <v>55</v>
      </c>
      <c r="AI43" s="5"/>
      <c r="AJ43" s="5"/>
      <c r="AK43" s="5"/>
      <c r="AL43" s="5"/>
      <c r="AM43" s="5"/>
      <c r="AN43" s="5"/>
      <c r="AO43" s="5"/>
    </row>
    <row r="44" spans="1:4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21" t="s">
        <v>20</v>
      </c>
      <c r="AB45" s="22"/>
      <c r="AC45" s="21" t="s">
        <v>21</v>
      </c>
      <c r="AD45" s="27"/>
      <c r="AE45" s="22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23"/>
      <c r="AB46" s="24"/>
      <c r="AC46" s="23"/>
      <c r="AD46" s="28"/>
      <c r="AE46" s="24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25"/>
      <c r="AB47" s="26"/>
      <c r="AC47" s="25"/>
      <c r="AD47" s="29"/>
      <c r="AE47" s="26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2.75">
      <c r="A48" s="1">
        <v>1</v>
      </c>
      <c r="B48" s="10">
        <v>2</v>
      </c>
      <c r="C48" s="10"/>
      <c r="D48" s="10"/>
      <c r="E48" s="10"/>
      <c r="F48" s="10"/>
      <c r="G48" s="10"/>
      <c r="H48" s="10"/>
      <c r="I48" s="10"/>
      <c r="J48" s="10"/>
      <c r="K48" s="10"/>
      <c r="L48" s="10">
        <v>3</v>
      </c>
      <c r="M48" s="10"/>
      <c r="N48" s="10">
        <v>4</v>
      </c>
      <c r="O48" s="10"/>
      <c r="P48" s="10">
        <v>5</v>
      </c>
      <c r="Q48" s="10"/>
      <c r="R48" s="10">
        <v>6</v>
      </c>
      <c r="S48" s="10"/>
      <c r="T48" s="10"/>
      <c r="U48" s="10">
        <v>7</v>
      </c>
      <c r="V48" s="10"/>
      <c r="W48" s="10">
        <v>8</v>
      </c>
      <c r="X48" s="10"/>
      <c r="Y48" s="10">
        <v>9</v>
      </c>
      <c r="Z48" s="10"/>
      <c r="AA48" s="10">
        <v>10</v>
      </c>
      <c r="AB48" s="10"/>
      <c r="AC48" s="10">
        <v>11</v>
      </c>
      <c r="AD48" s="10"/>
      <c r="AE48" s="10"/>
      <c r="AF48" s="10">
        <v>12</v>
      </c>
      <c r="AG48" s="10"/>
      <c r="AH48" s="10">
        <v>13</v>
      </c>
      <c r="AI48" s="10"/>
      <c r="AJ48" s="10">
        <v>14</v>
      </c>
      <c r="AK48" s="10"/>
      <c r="AL48" s="10"/>
      <c r="AM48" s="10">
        <v>15</v>
      </c>
      <c r="AN48" s="10"/>
      <c r="AO48" s="10"/>
    </row>
    <row r="49" spans="1:41" ht="12.75">
      <c r="A49" s="6">
        <v>7</v>
      </c>
      <c r="B49" s="7" t="s">
        <v>23</v>
      </c>
      <c r="C49" s="7"/>
      <c r="D49" s="7"/>
      <c r="E49" s="7"/>
      <c r="F49" s="7"/>
      <c r="G49" s="7"/>
      <c r="H49" s="7"/>
      <c r="I49" s="7"/>
      <c r="J49" s="7"/>
      <c r="K49" s="7"/>
      <c r="L49" s="6">
        <v>0.1</v>
      </c>
      <c r="M49" s="6"/>
      <c r="N49" s="6">
        <v>6</v>
      </c>
      <c r="O49" s="6"/>
      <c r="P49" s="6">
        <v>1.9</v>
      </c>
      <c r="Q49" s="6"/>
      <c r="R49" s="9">
        <f>L49*P49*256000</f>
        <v>48640</v>
      </c>
      <c r="S49" s="9"/>
      <c r="T49" s="9"/>
      <c r="U49" s="8"/>
      <c r="V49" s="8"/>
      <c r="W49" s="8"/>
      <c r="X49" s="8"/>
      <c r="Y49" s="8"/>
      <c r="Z49" s="8"/>
      <c r="AA49" s="8"/>
      <c r="AB49" s="8"/>
      <c r="AC49" s="11"/>
      <c r="AD49" s="11"/>
      <c r="AE49" s="11"/>
      <c r="AF49" s="12"/>
      <c r="AG49" s="13"/>
      <c r="AH49" s="14">
        <v>0.069</v>
      </c>
      <c r="AI49" s="14"/>
      <c r="AJ49" s="11">
        <f>(R49+AC49)+(R49*AF49)+(R49*AH49)</f>
        <v>51996.16</v>
      </c>
      <c r="AK49" s="11"/>
      <c r="AL49" s="11"/>
      <c r="AM49" s="13"/>
      <c r="AN49" s="13"/>
      <c r="AO49" s="13"/>
    </row>
    <row r="50" spans="1:41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6"/>
      <c r="M50" s="6"/>
      <c r="N50" s="6"/>
      <c r="O50" s="6"/>
      <c r="P50" s="6"/>
      <c r="Q50" s="6"/>
      <c r="R50" s="9"/>
      <c r="S50" s="9"/>
      <c r="T50" s="9"/>
      <c r="U50" s="8"/>
      <c r="V50" s="8"/>
      <c r="W50" s="8"/>
      <c r="X50" s="8"/>
      <c r="Y50" s="8"/>
      <c r="Z50" s="8"/>
      <c r="AA50" s="8"/>
      <c r="AB50" s="8"/>
      <c r="AC50" s="11"/>
      <c r="AD50" s="11"/>
      <c r="AE50" s="11"/>
      <c r="AF50" s="13"/>
      <c r="AG50" s="13"/>
      <c r="AH50" s="14"/>
      <c r="AI50" s="14"/>
      <c r="AJ50" s="11"/>
      <c r="AK50" s="11"/>
      <c r="AL50" s="11"/>
      <c r="AM50" s="13"/>
      <c r="AN50" s="13"/>
      <c r="AO50" s="13"/>
    </row>
    <row r="51" spans="1:41" ht="12.75">
      <c r="A51" s="17"/>
      <c r="B51" s="15" t="s">
        <v>35</v>
      </c>
      <c r="C51" s="15"/>
      <c r="D51" s="15"/>
      <c r="E51" s="15"/>
      <c r="F51" s="15"/>
      <c r="G51" s="15"/>
      <c r="H51" s="15"/>
      <c r="I51" s="15"/>
      <c r="J51" s="15"/>
      <c r="K51" s="16"/>
      <c r="L51" s="6">
        <f>SUM(L27:M38,L49)</f>
        <v>5.35</v>
      </c>
      <c r="M51" s="6"/>
      <c r="N51" s="6"/>
      <c r="O51" s="6"/>
      <c r="P51" s="6"/>
      <c r="Q51" s="6"/>
      <c r="R51" s="9">
        <f>SUM(R27:T38,R49)</f>
        <v>4736000</v>
      </c>
      <c r="S51" s="9"/>
      <c r="T51" s="9"/>
      <c r="U51" s="8"/>
      <c r="V51" s="8"/>
      <c r="W51" s="8"/>
      <c r="X51" s="8"/>
      <c r="Y51" s="8"/>
      <c r="Z51" s="8"/>
      <c r="AA51" s="8"/>
      <c r="AB51" s="8"/>
      <c r="AC51" s="11">
        <f>SUM(AC27:AE38,AC49)</f>
        <v>27264</v>
      </c>
      <c r="AD51" s="11"/>
      <c r="AE51" s="11"/>
      <c r="AF51" s="12"/>
      <c r="AG51" s="13"/>
      <c r="AH51" s="14"/>
      <c r="AI51" s="14"/>
      <c r="AJ51" s="11">
        <f>SUM(AJ27:AL38,AJ49)</f>
        <v>7342848</v>
      </c>
      <c r="AK51" s="11"/>
      <c r="AL51" s="11"/>
      <c r="AM51" s="13"/>
      <c r="AN51" s="13"/>
      <c r="AO51" s="13"/>
    </row>
    <row r="52" spans="1:41" ht="12.75">
      <c r="A52" s="17"/>
      <c r="B52" s="15"/>
      <c r="C52" s="15"/>
      <c r="D52" s="15"/>
      <c r="E52" s="15"/>
      <c r="F52" s="15"/>
      <c r="G52" s="15"/>
      <c r="H52" s="15"/>
      <c r="I52" s="15"/>
      <c r="J52" s="15"/>
      <c r="K52" s="16"/>
      <c r="L52" s="6"/>
      <c r="M52" s="6"/>
      <c r="N52" s="6"/>
      <c r="O52" s="6"/>
      <c r="P52" s="6"/>
      <c r="Q52" s="6"/>
      <c r="R52" s="9"/>
      <c r="S52" s="9"/>
      <c r="T52" s="9"/>
      <c r="U52" s="8"/>
      <c r="V52" s="8"/>
      <c r="W52" s="8"/>
      <c r="X52" s="8"/>
      <c r="Y52" s="8"/>
      <c r="Z52" s="8"/>
      <c r="AA52" s="8"/>
      <c r="AB52" s="8"/>
      <c r="AC52" s="11"/>
      <c r="AD52" s="11"/>
      <c r="AE52" s="11"/>
      <c r="AF52" s="13"/>
      <c r="AG52" s="13"/>
      <c r="AH52" s="14"/>
      <c r="AI52" s="14"/>
      <c r="AJ52" s="11"/>
      <c r="AK52" s="11"/>
      <c r="AL52" s="11"/>
      <c r="AM52" s="13"/>
      <c r="AN52" s="13"/>
      <c r="AO52" s="13"/>
    </row>
    <row r="53" spans="1:41" ht="12.75">
      <c r="A53" s="18" t="s">
        <v>25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</row>
    <row r="54" spans="1:41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</row>
    <row r="55" spans="1:41" ht="12.75">
      <c r="A55" s="6">
        <v>1</v>
      </c>
      <c r="B55" s="7" t="s">
        <v>15</v>
      </c>
      <c r="C55" s="7"/>
      <c r="D55" s="7"/>
      <c r="E55" s="7"/>
      <c r="F55" s="7"/>
      <c r="G55" s="7"/>
      <c r="H55" s="7"/>
      <c r="I55" s="7"/>
      <c r="J55" s="7"/>
      <c r="K55" s="7"/>
      <c r="L55" s="6">
        <v>1</v>
      </c>
      <c r="M55" s="6"/>
      <c r="N55" s="6">
        <v>17</v>
      </c>
      <c r="O55" s="6"/>
      <c r="P55" s="6">
        <v>3.98</v>
      </c>
      <c r="Q55" s="6"/>
      <c r="R55" s="9">
        <f>L55*P55*256000</f>
        <v>1018880</v>
      </c>
      <c r="S55" s="9"/>
      <c r="T55" s="9"/>
      <c r="U55" s="6"/>
      <c r="V55" s="6"/>
      <c r="W55" s="6"/>
      <c r="X55" s="6"/>
      <c r="Y55" s="6"/>
      <c r="Z55" s="6"/>
      <c r="AA55" s="8"/>
      <c r="AB55" s="8"/>
      <c r="AC55" s="11"/>
      <c r="AD55" s="11"/>
      <c r="AE55" s="11"/>
      <c r="AF55" s="12">
        <v>0.5</v>
      </c>
      <c r="AG55" s="12"/>
      <c r="AH55" s="14">
        <v>0.069</v>
      </c>
      <c r="AI55" s="14"/>
      <c r="AJ55" s="11">
        <f>(R55+AC55)+(R55*AF55)+(R55*AH55)</f>
        <v>1598622.72</v>
      </c>
      <c r="AK55" s="11"/>
      <c r="AL55" s="11"/>
      <c r="AM55" s="13"/>
      <c r="AN55" s="13"/>
      <c r="AO55" s="13"/>
    </row>
    <row r="56" spans="1:41" ht="12.7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6"/>
      <c r="M56" s="6"/>
      <c r="N56" s="6"/>
      <c r="O56" s="6"/>
      <c r="P56" s="6"/>
      <c r="Q56" s="6"/>
      <c r="R56" s="9"/>
      <c r="S56" s="9"/>
      <c r="T56" s="9"/>
      <c r="U56" s="6"/>
      <c r="V56" s="6"/>
      <c r="W56" s="6"/>
      <c r="X56" s="6"/>
      <c r="Y56" s="6"/>
      <c r="Z56" s="6"/>
      <c r="AA56" s="8"/>
      <c r="AB56" s="8"/>
      <c r="AC56" s="11"/>
      <c r="AD56" s="11"/>
      <c r="AE56" s="11"/>
      <c r="AF56" s="12"/>
      <c r="AG56" s="12"/>
      <c r="AH56" s="14"/>
      <c r="AI56" s="14"/>
      <c r="AJ56" s="11"/>
      <c r="AK56" s="11"/>
      <c r="AL56" s="11"/>
      <c r="AM56" s="13"/>
      <c r="AN56" s="13"/>
      <c r="AO56" s="13"/>
    </row>
    <row r="57" spans="1:41" ht="12.75">
      <c r="A57" s="6">
        <v>2</v>
      </c>
      <c r="B57" s="7" t="s">
        <v>16</v>
      </c>
      <c r="C57" s="7"/>
      <c r="D57" s="7"/>
      <c r="E57" s="7"/>
      <c r="F57" s="7"/>
      <c r="G57" s="7"/>
      <c r="H57" s="7"/>
      <c r="I57" s="7"/>
      <c r="J57" s="7"/>
      <c r="K57" s="7"/>
      <c r="L57" s="6">
        <v>1</v>
      </c>
      <c r="M57" s="6"/>
      <c r="N57" s="6">
        <v>12</v>
      </c>
      <c r="O57" s="6"/>
      <c r="P57" s="6">
        <v>2.84</v>
      </c>
      <c r="Q57" s="6"/>
      <c r="R57" s="9">
        <f>L57*P57*256000</f>
        <v>727040</v>
      </c>
      <c r="S57" s="9"/>
      <c r="T57" s="9"/>
      <c r="U57" s="8">
        <v>0.15</v>
      </c>
      <c r="V57" s="8"/>
      <c r="W57" s="8"/>
      <c r="X57" s="8"/>
      <c r="Y57" s="8"/>
      <c r="Z57" s="8"/>
      <c r="AA57" s="8">
        <f>U57+W57+Y57</f>
        <v>0.15</v>
      </c>
      <c r="AB57" s="8"/>
      <c r="AC57" s="11">
        <f>R57*AA57</f>
        <v>109056</v>
      </c>
      <c r="AD57" s="11"/>
      <c r="AE57" s="11"/>
      <c r="AF57" s="12">
        <v>0.5</v>
      </c>
      <c r="AG57" s="12"/>
      <c r="AH57" s="14">
        <v>0.069</v>
      </c>
      <c r="AI57" s="14"/>
      <c r="AJ57" s="11">
        <f>(R57+AC57)+(R57*AF57)+(R57*AH57)</f>
        <v>1249781.76</v>
      </c>
      <c r="AK57" s="11"/>
      <c r="AL57" s="11"/>
      <c r="AM57" s="13"/>
      <c r="AN57" s="13"/>
      <c r="AO57" s="13"/>
    </row>
    <row r="58" spans="1:4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6"/>
      <c r="M58" s="6"/>
      <c r="N58" s="6"/>
      <c r="O58" s="6"/>
      <c r="P58" s="6"/>
      <c r="Q58" s="6"/>
      <c r="R58" s="9"/>
      <c r="S58" s="9"/>
      <c r="T58" s="9"/>
      <c r="U58" s="8"/>
      <c r="V58" s="8"/>
      <c r="W58" s="8"/>
      <c r="X58" s="8"/>
      <c r="Y58" s="8"/>
      <c r="Z58" s="8"/>
      <c r="AA58" s="8"/>
      <c r="AB58" s="8"/>
      <c r="AC58" s="11"/>
      <c r="AD58" s="11"/>
      <c r="AE58" s="11"/>
      <c r="AF58" s="12"/>
      <c r="AG58" s="12"/>
      <c r="AH58" s="14"/>
      <c r="AI58" s="14"/>
      <c r="AJ58" s="11"/>
      <c r="AK58" s="11"/>
      <c r="AL58" s="11"/>
      <c r="AM58" s="13"/>
      <c r="AN58" s="13"/>
      <c r="AO58" s="13"/>
    </row>
    <row r="59" spans="1:41" ht="12.75" customHeight="1">
      <c r="A59" s="17"/>
      <c r="B59" s="15" t="s">
        <v>36</v>
      </c>
      <c r="C59" s="15"/>
      <c r="D59" s="15"/>
      <c r="E59" s="15"/>
      <c r="F59" s="15"/>
      <c r="G59" s="15"/>
      <c r="H59" s="15"/>
      <c r="I59" s="15"/>
      <c r="J59" s="15"/>
      <c r="K59" s="16"/>
      <c r="L59" s="6">
        <f>SUM(L55:M58)</f>
        <v>2</v>
      </c>
      <c r="M59" s="6"/>
      <c r="N59" s="6"/>
      <c r="O59" s="6"/>
      <c r="P59" s="6"/>
      <c r="Q59" s="6"/>
      <c r="R59" s="9">
        <f>SUM(R55:T58)</f>
        <v>1745920</v>
      </c>
      <c r="S59" s="9"/>
      <c r="T59" s="9"/>
      <c r="U59" s="8"/>
      <c r="V59" s="8"/>
      <c r="W59" s="8"/>
      <c r="X59" s="8"/>
      <c r="Y59" s="8"/>
      <c r="Z59" s="8"/>
      <c r="AA59" s="8"/>
      <c r="AB59" s="8"/>
      <c r="AC59" s="11">
        <f>SUM(AC55:AE58)</f>
        <v>109056</v>
      </c>
      <c r="AD59" s="11"/>
      <c r="AE59" s="11"/>
      <c r="AF59" s="12"/>
      <c r="AG59" s="12"/>
      <c r="AH59" s="14"/>
      <c r="AI59" s="14"/>
      <c r="AJ59" s="11">
        <f>SUM(AJ55:AL58)</f>
        <v>2848404.48</v>
      </c>
      <c r="AK59" s="11"/>
      <c r="AL59" s="11"/>
      <c r="AM59" s="13"/>
      <c r="AN59" s="13"/>
      <c r="AO59" s="13"/>
    </row>
    <row r="60" spans="1:41" ht="12.75" customHeight="1">
      <c r="A60" s="17"/>
      <c r="B60" s="15"/>
      <c r="C60" s="15"/>
      <c r="D60" s="15"/>
      <c r="E60" s="15"/>
      <c r="F60" s="15"/>
      <c r="G60" s="15"/>
      <c r="H60" s="15"/>
      <c r="I60" s="15"/>
      <c r="J60" s="15"/>
      <c r="K60" s="16"/>
      <c r="L60" s="6"/>
      <c r="M60" s="6"/>
      <c r="N60" s="6"/>
      <c r="O60" s="6"/>
      <c r="P60" s="6"/>
      <c r="Q60" s="6"/>
      <c r="R60" s="9"/>
      <c r="S60" s="9"/>
      <c r="T60" s="9"/>
      <c r="U60" s="8"/>
      <c r="V60" s="8"/>
      <c r="W60" s="8"/>
      <c r="X60" s="8"/>
      <c r="Y60" s="8"/>
      <c r="Z60" s="8"/>
      <c r="AA60" s="8"/>
      <c r="AB60" s="8"/>
      <c r="AC60" s="11"/>
      <c r="AD60" s="11"/>
      <c r="AE60" s="11"/>
      <c r="AF60" s="12"/>
      <c r="AG60" s="12"/>
      <c r="AH60" s="14"/>
      <c r="AI60" s="14"/>
      <c r="AJ60" s="11"/>
      <c r="AK60" s="11"/>
      <c r="AL60" s="11"/>
      <c r="AM60" s="13"/>
      <c r="AN60" s="13"/>
      <c r="AO60" s="13"/>
    </row>
    <row r="61" spans="1:41" ht="12.75">
      <c r="A61" s="18" t="s">
        <v>26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</row>
    <row r="62" spans="1:41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</row>
    <row r="63" spans="1:41" ht="12.75">
      <c r="A63" s="6">
        <v>1</v>
      </c>
      <c r="B63" s="7" t="s">
        <v>27</v>
      </c>
      <c r="C63" s="7"/>
      <c r="D63" s="7"/>
      <c r="E63" s="7"/>
      <c r="F63" s="7"/>
      <c r="G63" s="7"/>
      <c r="H63" s="7"/>
      <c r="I63" s="7"/>
      <c r="J63" s="7"/>
      <c r="K63" s="7"/>
      <c r="L63" s="6">
        <v>1</v>
      </c>
      <c r="M63" s="6"/>
      <c r="N63" s="6">
        <v>16</v>
      </c>
      <c r="O63" s="6"/>
      <c r="P63" s="6">
        <v>3.72</v>
      </c>
      <c r="Q63" s="6"/>
      <c r="R63" s="9">
        <f>L63*P63*256000</f>
        <v>952320</v>
      </c>
      <c r="S63" s="9"/>
      <c r="T63" s="9"/>
      <c r="U63" s="6"/>
      <c r="V63" s="6"/>
      <c r="W63" s="6"/>
      <c r="X63" s="6"/>
      <c r="Y63" s="6"/>
      <c r="Z63" s="6"/>
      <c r="AA63" s="8"/>
      <c r="AB63" s="8"/>
      <c r="AC63" s="11"/>
      <c r="AD63" s="11"/>
      <c r="AE63" s="11"/>
      <c r="AF63" s="12">
        <v>0.5</v>
      </c>
      <c r="AG63" s="12"/>
      <c r="AH63" s="14">
        <v>0.069</v>
      </c>
      <c r="AI63" s="14"/>
      <c r="AJ63" s="11">
        <f>(R63+AC63)+(R63*AF63)+(R63*AH63)</f>
        <v>1494190.08</v>
      </c>
      <c r="AK63" s="11"/>
      <c r="AL63" s="11"/>
      <c r="AM63" s="13"/>
      <c r="AN63" s="13"/>
      <c r="AO63" s="13"/>
    </row>
    <row r="64" spans="1:41" ht="12.7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6"/>
      <c r="M64" s="6"/>
      <c r="N64" s="6"/>
      <c r="O64" s="6"/>
      <c r="P64" s="6"/>
      <c r="Q64" s="6"/>
      <c r="R64" s="9"/>
      <c r="S64" s="9"/>
      <c r="T64" s="9"/>
      <c r="U64" s="6"/>
      <c r="V64" s="6"/>
      <c r="W64" s="6"/>
      <c r="X64" s="6"/>
      <c r="Y64" s="6"/>
      <c r="Z64" s="6"/>
      <c r="AA64" s="8"/>
      <c r="AB64" s="8"/>
      <c r="AC64" s="11"/>
      <c r="AD64" s="11"/>
      <c r="AE64" s="11"/>
      <c r="AF64" s="12"/>
      <c r="AG64" s="12"/>
      <c r="AH64" s="14"/>
      <c r="AI64" s="14"/>
      <c r="AJ64" s="11"/>
      <c r="AK64" s="11"/>
      <c r="AL64" s="11"/>
      <c r="AM64" s="13"/>
      <c r="AN64" s="13"/>
      <c r="AO64" s="13"/>
    </row>
    <row r="65" spans="1:41" ht="12.75">
      <c r="A65" s="6">
        <v>2</v>
      </c>
      <c r="B65" s="7" t="s">
        <v>28</v>
      </c>
      <c r="C65" s="7"/>
      <c r="D65" s="7"/>
      <c r="E65" s="7"/>
      <c r="F65" s="7"/>
      <c r="G65" s="7"/>
      <c r="H65" s="7"/>
      <c r="I65" s="7"/>
      <c r="J65" s="7"/>
      <c r="K65" s="7"/>
      <c r="L65" s="6">
        <v>1</v>
      </c>
      <c r="M65" s="6"/>
      <c r="N65" s="6">
        <v>12</v>
      </c>
      <c r="O65" s="6"/>
      <c r="P65" s="6">
        <v>2.84</v>
      </c>
      <c r="Q65" s="6"/>
      <c r="R65" s="9">
        <f>L65*P65*256000</f>
        <v>727040</v>
      </c>
      <c r="S65" s="9"/>
      <c r="T65" s="9"/>
      <c r="U65" s="8">
        <v>0.15</v>
      </c>
      <c r="V65" s="8"/>
      <c r="W65" s="8"/>
      <c r="X65" s="8"/>
      <c r="Y65" s="8"/>
      <c r="Z65" s="8"/>
      <c r="AA65" s="8">
        <f>U65+W65+Y65</f>
        <v>0.15</v>
      </c>
      <c r="AB65" s="8"/>
      <c r="AC65" s="11">
        <f>R65*AA65</f>
        <v>109056</v>
      </c>
      <c r="AD65" s="11"/>
      <c r="AE65" s="11"/>
      <c r="AF65" s="12">
        <v>0.5</v>
      </c>
      <c r="AG65" s="12"/>
      <c r="AH65" s="14">
        <v>0.069</v>
      </c>
      <c r="AI65" s="14"/>
      <c r="AJ65" s="11">
        <f>(R65+AC65)+(R65*AF65)+(R65*AH65)</f>
        <v>1249781.76</v>
      </c>
      <c r="AK65" s="11"/>
      <c r="AL65" s="11"/>
      <c r="AM65" s="13"/>
      <c r="AN65" s="13"/>
      <c r="AO65" s="13"/>
    </row>
    <row r="66" spans="1:41" ht="12.75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6"/>
      <c r="M66" s="6"/>
      <c r="N66" s="6"/>
      <c r="O66" s="6"/>
      <c r="P66" s="6"/>
      <c r="Q66" s="6"/>
      <c r="R66" s="9"/>
      <c r="S66" s="9"/>
      <c r="T66" s="9"/>
      <c r="U66" s="8"/>
      <c r="V66" s="8"/>
      <c r="W66" s="8"/>
      <c r="X66" s="8"/>
      <c r="Y66" s="8"/>
      <c r="Z66" s="8"/>
      <c r="AA66" s="8"/>
      <c r="AB66" s="8"/>
      <c r="AC66" s="11"/>
      <c r="AD66" s="11"/>
      <c r="AE66" s="11"/>
      <c r="AF66" s="12"/>
      <c r="AG66" s="12"/>
      <c r="AH66" s="14"/>
      <c r="AI66" s="14"/>
      <c r="AJ66" s="11"/>
      <c r="AK66" s="11"/>
      <c r="AL66" s="11"/>
      <c r="AM66" s="13"/>
      <c r="AN66" s="13"/>
      <c r="AO66" s="13"/>
    </row>
    <row r="67" spans="1:41" ht="12.75">
      <c r="A67" s="6">
        <v>3</v>
      </c>
      <c r="B67" s="7" t="s">
        <v>28</v>
      </c>
      <c r="C67" s="7"/>
      <c r="D67" s="7"/>
      <c r="E67" s="7"/>
      <c r="F67" s="7"/>
      <c r="G67" s="7"/>
      <c r="H67" s="7"/>
      <c r="I67" s="7"/>
      <c r="J67" s="7"/>
      <c r="K67" s="7"/>
      <c r="L67" s="6">
        <v>1</v>
      </c>
      <c r="M67" s="6"/>
      <c r="N67" s="6">
        <v>12</v>
      </c>
      <c r="O67" s="6"/>
      <c r="P67" s="6">
        <v>2.84</v>
      </c>
      <c r="Q67" s="6"/>
      <c r="R67" s="9">
        <f>L67*P67*256000</f>
        <v>727040</v>
      </c>
      <c r="S67" s="9"/>
      <c r="T67" s="9"/>
      <c r="U67" s="8">
        <v>0.15</v>
      </c>
      <c r="V67" s="8"/>
      <c r="W67" s="8"/>
      <c r="X67" s="8"/>
      <c r="Y67" s="8"/>
      <c r="Z67" s="8"/>
      <c r="AA67" s="8">
        <f>U67+W67+Y67</f>
        <v>0.15</v>
      </c>
      <c r="AB67" s="8"/>
      <c r="AC67" s="11">
        <f>R67*AA67</f>
        <v>109056</v>
      </c>
      <c r="AD67" s="11"/>
      <c r="AE67" s="11"/>
      <c r="AF67" s="12">
        <v>0.5</v>
      </c>
      <c r="AG67" s="12"/>
      <c r="AH67" s="14">
        <v>0.069</v>
      </c>
      <c r="AI67" s="14"/>
      <c r="AJ67" s="11">
        <f>(R67+AC67)+(R67*AF67)+(R67*AH67)</f>
        <v>1249781.76</v>
      </c>
      <c r="AK67" s="11"/>
      <c r="AL67" s="11"/>
      <c r="AM67" s="13"/>
      <c r="AN67" s="13"/>
      <c r="AO67" s="13"/>
    </row>
    <row r="68" spans="1:41" ht="12.75" customHeight="1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6"/>
      <c r="M68" s="6"/>
      <c r="N68" s="6"/>
      <c r="O68" s="6"/>
      <c r="P68" s="6"/>
      <c r="Q68" s="6"/>
      <c r="R68" s="9"/>
      <c r="S68" s="9"/>
      <c r="T68" s="9"/>
      <c r="U68" s="8"/>
      <c r="V68" s="8"/>
      <c r="W68" s="8"/>
      <c r="X68" s="8"/>
      <c r="Y68" s="8"/>
      <c r="Z68" s="8"/>
      <c r="AA68" s="8"/>
      <c r="AB68" s="8"/>
      <c r="AC68" s="11"/>
      <c r="AD68" s="11"/>
      <c r="AE68" s="11"/>
      <c r="AF68" s="12"/>
      <c r="AG68" s="12"/>
      <c r="AH68" s="14"/>
      <c r="AI68" s="14"/>
      <c r="AJ68" s="11"/>
      <c r="AK68" s="11"/>
      <c r="AL68" s="11"/>
      <c r="AM68" s="13"/>
      <c r="AN68" s="13"/>
      <c r="AO68" s="13"/>
    </row>
    <row r="69" spans="1:41" ht="12.75">
      <c r="A69" s="6">
        <v>4</v>
      </c>
      <c r="B69" s="7" t="s">
        <v>28</v>
      </c>
      <c r="C69" s="7"/>
      <c r="D69" s="7"/>
      <c r="E69" s="7"/>
      <c r="F69" s="7"/>
      <c r="G69" s="7"/>
      <c r="H69" s="7"/>
      <c r="I69" s="7"/>
      <c r="J69" s="7"/>
      <c r="K69" s="7"/>
      <c r="L69" s="6">
        <v>1</v>
      </c>
      <c r="M69" s="6"/>
      <c r="N69" s="6">
        <v>12</v>
      </c>
      <c r="O69" s="6"/>
      <c r="P69" s="6">
        <v>2.84</v>
      </c>
      <c r="Q69" s="6"/>
      <c r="R69" s="9">
        <f>L69*P69*256000</f>
        <v>727040</v>
      </c>
      <c r="S69" s="9"/>
      <c r="T69" s="9"/>
      <c r="U69" s="8">
        <v>0.15</v>
      </c>
      <c r="V69" s="8"/>
      <c r="W69" s="8"/>
      <c r="X69" s="8"/>
      <c r="Y69" s="8"/>
      <c r="Z69" s="8"/>
      <c r="AA69" s="8">
        <f>U69+W69+Y69</f>
        <v>0.15</v>
      </c>
      <c r="AB69" s="8"/>
      <c r="AC69" s="11">
        <f>R69*AA69</f>
        <v>109056</v>
      </c>
      <c r="AD69" s="11"/>
      <c r="AE69" s="11"/>
      <c r="AF69" s="12">
        <v>0.5</v>
      </c>
      <c r="AG69" s="12"/>
      <c r="AH69" s="14">
        <v>0.069</v>
      </c>
      <c r="AI69" s="14"/>
      <c r="AJ69" s="11">
        <f>(R69+AC69)+(R69*AF69)+(R69*AH69)</f>
        <v>1249781.76</v>
      </c>
      <c r="AK69" s="11"/>
      <c r="AL69" s="11"/>
      <c r="AM69" s="13"/>
      <c r="AN69" s="13"/>
      <c r="AO69" s="13"/>
    </row>
    <row r="70" spans="1:41" ht="12.75" customHeight="1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6"/>
      <c r="M70" s="6"/>
      <c r="N70" s="6"/>
      <c r="O70" s="6"/>
      <c r="P70" s="6"/>
      <c r="Q70" s="6"/>
      <c r="R70" s="9"/>
      <c r="S70" s="9"/>
      <c r="T70" s="9"/>
      <c r="U70" s="8"/>
      <c r="V70" s="8"/>
      <c r="W70" s="8"/>
      <c r="X70" s="8"/>
      <c r="Y70" s="8"/>
      <c r="Z70" s="8"/>
      <c r="AA70" s="8"/>
      <c r="AB70" s="8"/>
      <c r="AC70" s="11"/>
      <c r="AD70" s="11"/>
      <c r="AE70" s="11"/>
      <c r="AF70" s="12"/>
      <c r="AG70" s="12"/>
      <c r="AH70" s="14"/>
      <c r="AI70" s="14"/>
      <c r="AJ70" s="11"/>
      <c r="AK70" s="11"/>
      <c r="AL70" s="11"/>
      <c r="AM70" s="13"/>
      <c r="AN70" s="13"/>
      <c r="AO70" s="13"/>
    </row>
    <row r="71" spans="1:41" ht="12.75" customHeight="1">
      <c r="A71" s="6">
        <v>5</v>
      </c>
      <c r="B71" s="7" t="s">
        <v>28</v>
      </c>
      <c r="C71" s="7"/>
      <c r="D71" s="7"/>
      <c r="E71" s="7"/>
      <c r="F71" s="7"/>
      <c r="G71" s="7"/>
      <c r="H71" s="7"/>
      <c r="I71" s="7"/>
      <c r="J71" s="7"/>
      <c r="K71" s="7"/>
      <c r="L71" s="6">
        <v>1</v>
      </c>
      <c r="M71" s="6"/>
      <c r="N71" s="6">
        <v>12</v>
      </c>
      <c r="O71" s="6"/>
      <c r="P71" s="6">
        <v>2.84</v>
      </c>
      <c r="Q71" s="6"/>
      <c r="R71" s="9">
        <f>L71*P71*256000</f>
        <v>727040</v>
      </c>
      <c r="S71" s="9"/>
      <c r="T71" s="9"/>
      <c r="U71" s="8">
        <v>0.15</v>
      </c>
      <c r="V71" s="8"/>
      <c r="W71" s="8"/>
      <c r="X71" s="8"/>
      <c r="Y71" s="8"/>
      <c r="Z71" s="8"/>
      <c r="AA71" s="8">
        <f>U71+W71+Y71</f>
        <v>0.15</v>
      </c>
      <c r="AB71" s="8"/>
      <c r="AC71" s="11">
        <f>R71*AA71</f>
        <v>109056</v>
      </c>
      <c r="AD71" s="11"/>
      <c r="AE71" s="11"/>
      <c r="AF71" s="12">
        <v>0.5</v>
      </c>
      <c r="AG71" s="12"/>
      <c r="AH71" s="14">
        <v>0.069</v>
      </c>
      <c r="AI71" s="14"/>
      <c r="AJ71" s="11">
        <f>(R71+AC71)+(R71*AF71)+(R71*AH71)</f>
        <v>1249781.76</v>
      </c>
      <c r="AK71" s="11"/>
      <c r="AL71" s="11"/>
      <c r="AM71" s="13"/>
      <c r="AN71" s="13"/>
      <c r="AO71" s="13"/>
    </row>
    <row r="72" spans="1:41" ht="12.7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6"/>
      <c r="M72" s="6"/>
      <c r="N72" s="6"/>
      <c r="O72" s="6"/>
      <c r="P72" s="6"/>
      <c r="Q72" s="6"/>
      <c r="R72" s="9"/>
      <c r="S72" s="9"/>
      <c r="T72" s="9"/>
      <c r="U72" s="8"/>
      <c r="V72" s="8"/>
      <c r="W72" s="8"/>
      <c r="X72" s="8"/>
      <c r="Y72" s="8"/>
      <c r="Z72" s="8"/>
      <c r="AA72" s="8"/>
      <c r="AB72" s="8"/>
      <c r="AC72" s="11"/>
      <c r="AD72" s="11"/>
      <c r="AE72" s="11"/>
      <c r="AF72" s="12"/>
      <c r="AG72" s="12"/>
      <c r="AH72" s="14"/>
      <c r="AI72" s="14"/>
      <c r="AJ72" s="11"/>
      <c r="AK72" s="11"/>
      <c r="AL72" s="11"/>
      <c r="AM72" s="13"/>
      <c r="AN72" s="13"/>
      <c r="AO72" s="13"/>
    </row>
    <row r="73" spans="1:41" ht="12.75" customHeight="1">
      <c r="A73" s="6">
        <v>6</v>
      </c>
      <c r="B73" s="7" t="s">
        <v>29</v>
      </c>
      <c r="C73" s="7"/>
      <c r="D73" s="7"/>
      <c r="E73" s="7"/>
      <c r="F73" s="7"/>
      <c r="G73" s="7"/>
      <c r="H73" s="7"/>
      <c r="I73" s="7"/>
      <c r="J73" s="7"/>
      <c r="K73" s="7"/>
      <c r="L73" s="6">
        <v>1</v>
      </c>
      <c r="M73" s="6"/>
      <c r="N73" s="6">
        <v>10</v>
      </c>
      <c r="O73" s="6"/>
      <c r="P73" s="6">
        <v>2.48</v>
      </c>
      <c r="Q73" s="6"/>
      <c r="R73" s="9">
        <f>L73*P73*256000</f>
        <v>634880</v>
      </c>
      <c r="S73" s="9"/>
      <c r="T73" s="9"/>
      <c r="U73" s="8"/>
      <c r="V73" s="8"/>
      <c r="W73" s="8"/>
      <c r="X73" s="8"/>
      <c r="Y73" s="8"/>
      <c r="Z73" s="8"/>
      <c r="AA73" s="8"/>
      <c r="AB73" s="8"/>
      <c r="AC73" s="11"/>
      <c r="AD73" s="11"/>
      <c r="AE73" s="11"/>
      <c r="AF73" s="12">
        <v>0.5</v>
      </c>
      <c r="AG73" s="12"/>
      <c r="AH73" s="14">
        <v>0.069</v>
      </c>
      <c r="AI73" s="14"/>
      <c r="AJ73" s="11">
        <f>(R73+AC73)+(R73*AF73)+(R73*AH73)</f>
        <v>996126.72</v>
      </c>
      <c r="AK73" s="11"/>
      <c r="AL73" s="11"/>
      <c r="AM73" s="13"/>
      <c r="AN73" s="13"/>
      <c r="AO73" s="13"/>
    </row>
    <row r="74" spans="1:41" ht="12.75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6"/>
      <c r="M74" s="6"/>
      <c r="N74" s="6"/>
      <c r="O74" s="6"/>
      <c r="P74" s="6"/>
      <c r="Q74" s="6"/>
      <c r="R74" s="9"/>
      <c r="S74" s="9"/>
      <c r="T74" s="9"/>
      <c r="U74" s="8"/>
      <c r="V74" s="8"/>
      <c r="W74" s="8"/>
      <c r="X74" s="8"/>
      <c r="Y74" s="8"/>
      <c r="Z74" s="8"/>
      <c r="AA74" s="8"/>
      <c r="AB74" s="8"/>
      <c r="AC74" s="11"/>
      <c r="AD74" s="11"/>
      <c r="AE74" s="11"/>
      <c r="AF74" s="12"/>
      <c r="AG74" s="12"/>
      <c r="AH74" s="14"/>
      <c r="AI74" s="14"/>
      <c r="AJ74" s="11"/>
      <c r="AK74" s="11"/>
      <c r="AL74" s="11"/>
      <c r="AM74" s="13"/>
      <c r="AN74" s="13"/>
      <c r="AO74" s="13"/>
    </row>
    <row r="75" spans="1:41" ht="12.75">
      <c r="A75" s="17"/>
      <c r="B75" s="15" t="s">
        <v>37</v>
      </c>
      <c r="C75" s="15"/>
      <c r="D75" s="15"/>
      <c r="E75" s="15"/>
      <c r="F75" s="15"/>
      <c r="G75" s="15"/>
      <c r="H75" s="15"/>
      <c r="I75" s="15"/>
      <c r="J75" s="15"/>
      <c r="K75" s="16"/>
      <c r="L75" s="6">
        <f>SUM(L63:M74)</f>
        <v>6</v>
      </c>
      <c r="M75" s="6"/>
      <c r="N75" s="6"/>
      <c r="O75" s="6"/>
      <c r="P75" s="6"/>
      <c r="Q75" s="6"/>
      <c r="R75" s="9">
        <f>SUM(R63:T74)</f>
        <v>4495360</v>
      </c>
      <c r="S75" s="9"/>
      <c r="T75" s="9"/>
      <c r="U75" s="8"/>
      <c r="V75" s="8"/>
      <c r="W75" s="8"/>
      <c r="X75" s="8"/>
      <c r="Y75" s="8"/>
      <c r="Z75" s="8"/>
      <c r="AA75" s="8"/>
      <c r="AB75" s="8"/>
      <c r="AC75" s="11">
        <f>SUM(AC63:AE74)</f>
        <v>436224</v>
      </c>
      <c r="AD75" s="11"/>
      <c r="AE75" s="11"/>
      <c r="AF75" s="12"/>
      <c r="AG75" s="12"/>
      <c r="AH75" s="14"/>
      <c r="AI75" s="14"/>
      <c r="AJ75" s="11">
        <f>SUM(AJ63:AL74)</f>
        <v>7489443.839999999</v>
      </c>
      <c r="AK75" s="11"/>
      <c r="AL75" s="11"/>
      <c r="AM75" s="13"/>
      <c r="AN75" s="13"/>
      <c r="AO75" s="13"/>
    </row>
    <row r="76" spans="1:41" ht="12.75">
      <c r="A76" s="17"/>
      <c r="B76" s="15"/>
      <c r="C76" s="15"/>
      <c r="D76" s="15"/>
      <c r="E76" s="15"/>
      <c r="F76" s="15"/>
      <c r="G76" s="15"/>
      <c r="H76" s="15"/>
      <c r="I76" s="15"/>
      <c r="J76" s="15"/>
      <c r="K76" s="16"/>
      <c r="L76" s="6"/>
      <c r="M76" s="6"/>
      <c r="N76" s="6"/>
      <c r="O76" s="6"/>
      <c r="P76" s="6"/>
      <c r="Q76" s="6"/>
      <c r="R76" s="9"/>
      <c r="S76" s="9"/>
      <c r="T76" s="9"/>
      <c r="U76" s="8"/>
      <c r="V76" s="8"/>
      <c r="W76" s="8"/>
      <c r="X76" s="8"/>
      <c r="Y76" s="8"/>
      <c r="Z76" s="8"/>
      <c r="AA76" s="8"/>
      <c r="AB76" s="8"/>
      <c r="AC76" s="11"/>
      <c r="AD76" s="11"/>
      <c r="AE76" s="11"/>
      <c r="AF76" s="12"/>
      <c r="AG76" s="12"/>
      <c r="AH76" s="14"/>
      <c r="AI76" s="14"/>
      <c r="AJ76" s="11"/>
      <c r="AK76" s="11"/>
      <c r="AL76" s="11"/>
      <c r="AM76" s="13"/>
      <c r="AN76" s="13"/>
      <c r="AO76" s="13"/>
    </row>
    <row r="77" spans="1:41" ht="12.75">
      <c r="A77" s="5"/>
      <c r="B77" s="5" t="s">
        <v>3</v>
      </c>
      <c r="C77" s="5"/>
      <c r="D77" s="5"/>
      <c r="E77" s="5"/>
      <c r="F77" s="5"/>
      <c r="G77" s="5"/>
      <c r="H77" s="5"/>
      <c r="I77" s="5"/>
      <c r="J77" s="5"/>
      <c r="K77" s="5"/>
      <c r="L77" s="5" t="s">
        <v>1</v>
      </c>
      <c r="M77" s="5"/>
      <c r="N77" s="5" t="s">
        <v>2</v>
      </c>
      <c r="O77" s="5"/>
      <c r="P77" s="5" t="s">
        <v>4</v>
      </c>
      <c r="Q77" s="5"/>
      <c r="R77" s="5" t="s">
        <v>6</v>
      </c>
      <c r="S77" s="5"/>
      <c r="T77" s="5"/>
      <c r="U77" s="5" t="s">
        <v>5</v>
      </c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 t="s">
        <v>10</v>
      </c>
      <c r="AG77" s="5"/>
      <c r="AH77" s="5"/>
      <c r="AI77" s="5"/>
      <c r="AJ77" s="5" t="s">
        <v>11</v>
      </c>
      <c r="AK77" s="5"/>
      <c r="AL77" s="5"/>
      <c r="AM77" s="5" t="s">
        <v>9</v>
      </c>
      <c r="AN77" s="5"/>
      <c r="AO77" s="5"/>
    </row>
    <row r="78" spans="1:4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</row>
    <row r="79" spans="1:4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</row>
    <row r="80" spans="1:4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</row>
    <row r="81" spans="1:41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 t="s">
        <v>18</v>
      </c>
      <c r="V81" s="5"/>
      <c r="W81" s="5" t="s">
        <v>22</v>
      </c>
      <c r="X81" s="5"/>
      <c r="Y81" s="5" t="s">
        <v>40</v>
      </c>
      <c r="Z81" s="5"/>
      <c r="AA81" s="5" t="s">
        <v>19</v>
      </c>
      <c r="AB81" s="5"/>
      <c r="AC81" s="5"/>
      <c r="AD81" s="5"/>
      <c r="AE81" s="5"/>
      <c r="AF81" s="5" t="s">
        <v>54</v>
      </c>
      <c r="AG81" s="5"/>
      <c r="AH81" s="5" t="s">
        <v>55</v>
      </c>
      <c r="AI81" s="5"/>
      <c r="AJ81" s="5"/>
      <c r="AK81" s="5"/>
      <c r="AL81" s="5"/>
      <c r="AM81" s="5"/>
      <c r="AN81" s="5"/>
      <c r="AO81" s="5"/>
    </row>
    <row r="82" spans="1:4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</row>
    <row r="83" spans="1:4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21" t="s">
        <v>20</v>
      </c>
      <c r="AB83" s="22"/>
      <c r="AC83" s="21" t="s">
        <v>21</v>
      </c>
      <c r="AD83" s="27"/>
      <c r="AE83" s="22"/>
      <c r="AF83" s="5"/>
      <c r="AG83" s="5"/>
      <c r="AH83" s="5"/>
      <c r="AI83" s="5"/>
      <c r="AJ83" s="5"/>
      <c r="AK83" s="5"/>
      <c r="AL83" s="5"/>
      <c r="AM83" s="5"/>
      <c r="AN83" s="5"/>
      <c r="AO83" s="5"/>
    </row>
    <row r="84" spans="1:4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23"/>
      <c r="AB84" s="24"/>
      <c r="AC84" s="23"/>
      <c r="AD84" s="28"/>
      <c r="AE84" s="24"/>
      <c r="AF84" s="5"/>
      <c r="AG84" s="5"/>
      <c r="AH84" s="5"/>
      <c r="AI84" s="5"/>
      <c r="AJ84" s="5"/>
      <c r="AK84" s="5"/>
      <c r="AL84" s="5"/>
      <c r="AM84" s="5"/>
      <c r="AN84" s="5"/>
      <c r="AO84" s="5"/>
    </row>
    <row r="85" spans="1:4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25"/>
      <c r="AB85" s="26"/>
      <c r="AC85" s="25"/>
      <c r="AD85" s="29"/>
      <c r="AE85" s="26"/>
      <c r="AF85" s="5"/>
      <c r="AG85" s="5"/>
      <c r="AH85" s="5"/>
      <c r="AI85" s="5"/>
      <c r="AJ85" s="5"/>
      <c r="AK85" s="5"/>
      <c r="AL85" s="5"/>
      <c r="AM85" s="5"/>
      <c r="AN85" s="5"/>
      <c r="AO85" s="5"/>
    </row>
    <row r="86" spans="1:41" ht="12.75">
      <c r="A86" s="1">
        <v>1</v>
      </c>
      <c r="B86" s="10">
        <v>2</v>
      </c>
      <c r="C86" s="10"/>
      <c r="D86" s="10"/>
      <c r="E86" s="10"/>
      <c r="F86" s="10"/>
      <c r="G86" s="10"/>
      <c r="H86" s="10"/>
      <c r="I86" s="10"/>
      <c r="J86" s="10"/>
      <c r="K86" s="10"/>
      <c r="L86" s="10">
        <v>3</v>
      </c>
      <c r="M86" s="10"/>
      <c r="N86" s="10">
        <v>4</v>
      </c>
      <c r="O86" s="10"/>
      <c r="P86" s="10">
        <v>5</v>
      </c>
      <c r="Q86" s="10"/>
      <c r="R86" s="10">
        <v>6</v>
      </c>
      <c r="S86" s="10"/>
      <c r="T86" s="10"/>
      <c r="U86" s="10">
        <v>7</v>
      </c>
      <c r="V86" s="10"/>
      <c r="W86" s="10">
        <v>8</v>
      </c>
      <c r="X86" s="10"/>
      <c r="Y86" s="10">
        <v>9</v>
      </c>
      <c r="Z86" s="10"/>
      <c r="AA86" s="10">
        <v>10</v>
      </c>
      <c r="AB86" s="10"/>
      <c r="AC86" s="10">
        <v>11</v>
      </c>
      <c r="AD86" s="10"/>
      <c r="AE86" s="10"/>
      <c r="AF86" s="10">
        <v>12</v>
      </c>
      <c r="AG86" s="10"/>
      <c r="AH86" s="10">
        <v>13</v>
      </c>
      <c r="AI86" s="10"/>
      <c r="AJ86" s="10">
        <v>14</v>
      </c>
      <c r="AK86" s="10"/>
      <c r="AL86" s="10"/>
      <c r="AM86" s="10">
        <v>15</v>
      </c>
      <c r="AN86" s="10"/>
      <c r="AO86" s="10"/>
    </row>
    <row r="87" spans="1:41" ht="12.75">
      <c r="A87" s="18" t="s">
        <v>30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</row>
    <row r="88" spans="1:41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</row>
    <row r="89" spans="1:41" ht="12.75">
      <c r="A89" s="6">
        <v>1</v>
      </c>
      <c r="B89" s="7" t="s">
        <v>31</v>
      </c>
      <c r="C89" s="7"/>
      <c r="D89" s="7"/>
      <c r="E89" s="7"/>
      <c r="F89" s="7"/>
      <c r="G89" s="7"/>
      <c r="H89" s="7"/>
      <c r="I89" s="7"/>
      <c r="J89" s="7"/>
      <c r="K89" s="7"/>
      <c r="L89" s="6">
        <v>1</v>
      </c>
      <c r="M89" s="6"/>
      <c r="N89" s="6">
        <v>13</v>
      </c>
      <c r="O89" s="6"/>
      <c r="P89" s="6">
        <v>3.04</v>
      </c>
      <c r="Q89" s="6"/>
      <c r="R89" s="9">
        <f>L89*P89*256000</f>
        <v>778240</v>
      </c>
      <c r="S89" s="9"/>
      <c r="T89" s="9"/>
      <c r="U89" s="6"/>
      <c r="V89" s="6"/>
      <c r="W89" s="6"/>
      <c r="X89" s="6"/>
      <c r="Y89" s="6"/>
      <c r="Z89" s="6"/>
      <c r="AA89" s="8"/>
      <c r="AB89" s="8"/>
      <c r="AC89" s="11"/>
      <c r="AD89" s="11"/>
      <c r="AE89" s="11"/>
      <c r="AF89" s="12">
        <v>0.5</v>
      </c>
      <c r="AG89" s="12"/>
      <c r="AH89" s="14">
        <v>0.069</v>
      </c>
      <c r="AI89" s="14"/>
      <c r="AJ89" s="11">
        <f>(R89+AC89)+(R89*AF89)+(R89*AH89)</f>
        <v>1221058.56</v>
      </c>
      <c r="AK89" s="11"/>
      <c r="AL89" s="11"/>
      <c r="AM89" s="13"/>
      <c r="AN89" s="13"/>
      <c r="AO89" s="13"/>
    </row>
    <row r="90" spans="1:41" ht="12.75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6"/>
      <c r="M90" s="6"/>
      <c r="N90" s="6"/>
      <c r="O90" s="6"/>
      <c r="P90" s="6"/>
      <c r="Q90" s="6"/>
      <c r="R90" s="9"/>
      <c r="S90" s="9"/>
      <c r="T90" s="9"/>
      <c r="U90" s="6"/>
      <c r="V90" s="6"/>
      <c r="W90" s="6"/>
      <c r="X90" s="6"/>
      <c r="Y90" s="6"/>
      <c r="Z90" s="6"/>
      <c r="AA90" s="8"/>
      <c r="AB90" s="8"/>
      <c r="AC90" s="11"/>
      <c r="AD90" s="11"/>
      <c r="AE90" s="11"/>
      <c r="AF90" s="12"/>
      <c r="AG90" s="12"/>
      <c r="AH90" s="14"/>
      <c r="AI90" s="14"/>
      <c r="AJ90" s="11"/>
      <c r="AK90" s="11"/>
      <c r="AL90" s="11"/>
      <c r="AM90" s="13"/>
      <c r="AN90" s="13"/>
      <c r="AO90" s="13"/>
    </row>
    <row r="91" spans="1:41" ht="12.75">
      <c r="A91" s="6">
        <v>2</v>
      </c>
      <c r="B91" s="7" t="s">
        <v>32</v>
      </c>
      <c r="C91" s="7"/>
      <c r="D91" s="7"/>
      <c r="E91" s="7"/>
      <c r="F91" s="7"/>
      <c r="G91" s="7"/>
      <c r="H91" s="7"/>
      <c r="I91" s="7"/>
      <c r="J91" s="7"/>
      <c r="K91" s="7"/>
      <c r="L91" s="6">
        <v>1</v>
      </c>
      <c r="M91" s="6"/>
      <c r="N91" s="6">
        <v>10</v>
      </c>
      <c r="O91" s="6"/>
      <c r="P91" s="6">
        <v>2.48</v>
      </c>
      <c r="Q91" s="6"/>
      <c r="R91" s="9">
        <f>L91*P91*256000</f>
        <v>634880</v>
      </c>
      <c r="S91" s="9"/>
      <c r="T91" s="9"/>
      <c r="U91" s="8"/>
      <c r="V91" s="8"/>
      <c r="W91" s="8"/>
      <c r="X91" s="8"/>
      <c r="Y91" s="8"/>
      <c r="Z91" s="8"/>
      <c r="AA91" s="8"/>
      <c r="AB91" s="8"/>
      <c r="AC91" s="11"/>
      <c r="AD91" s="11"/>
      <c r="AE91" s="11"/>
      <c r="AF91" s="12">
        <v>0.5</v>
      </c>
      <c r="AG91" s="12"/>
      <c r="AH91" s="14">
        <v>0.069</v>
      </c>
      <c r="AI91" s="14"/>
      <c r="AJ91" s="11">
        <f>(R91+AC91)+(R91*AF91)+(R91*AH91)</f>
        <v>996126.72</v>
      </c>
      <c r="AK91" s="11"/>
      <c r="AL91" s="11"/>
      <c r="AM91" s="13"/>
      <c r="AN91" s="13"/>
      <c r="AO91" s="13"/>
    </row>
    <row r="92" spans="1:41" ht="12.75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6"/>
      <c r="M92" s="6"/>
      <c r="N92" s="6"/>
      <c r="O92" s="6"/>
      <c r="P92" s="6"/>
      <c r="Q92" s="6"/>
      <c r="R92" s="9"/>
      <c r="S92" s="9"/>
      <c r="T92" s="9"/>
      <c r="U92" s="8"/>
      <c r="V92" s="8"/>
      <c r="W92" s="8"/>
      <c r="X92" s="8"/>
      <c r="Y92" s="8"/>
      <c r="Z92" s="8"/>
      <c r="AA92" s="8"/>
      <c r="AB92" s="8"/>
      <c r="AC92" s="11"/>
      <c r="AD92" s="11"/>
      <c r="AE92" s="11"/>
      <c r="AF92" s="12"/>
      <c r="AG92" s="12"/>
      <c r="AH92" s="14"/>
      <c r="AI92" s="14"/>
      <c r="AJ92" s="11"/>
      <c r="AK92" s="11"/>
      <c r="AL92" s="11"/>
      <c r="AM92" s="13"/>
      <c r="AN92" s="13"/>
      <c r="AO92" s="13"/>
    </row>
    <row r="93" spans="1:41" ht="12.75">
      <c r="A93" s="6">
        <v>3</v>
      </c>
      <c r="B93" s="7" t="s">
        <v>33</v>
      </c>
      <c r="C93" s="7"/>
      <c r="D93" s="7"/>
      <c r="E93" s="7"/>
      <c r="F93" s="7"/>
      <c r="G93" s="7"/>
      <c r="H93" s="7"/>
      <c r="I93" s="7"/>
      <c r="J93" s="7"/>
      <c r="K93" s="7"/>
      <c r="L93" s="6">
        <v>1</v>
      </c>
      <c r="M93" s="6"/>
      <c r="N93" s="6">
        <v>5</v>
      </c>
      <c r="O93" s="6"/>
      <c r="P93" s="6">
        <v>1.73</v>
      </c>
      <c r="Q93" s="6"/>
      <c r="R93" s="9">
        <f>L93*P93*256000</f>
        <v>442880</v>
      </c>
      <c r="S93" s="9"/>
      <c r="T93" s="9"/>
      <c r="U93" s="8"/>
      <c r="V93" s="8"/>
      <c r="W93" s="8"/>
      <c r="X93" s="8"/>
      <c r="Y93" s="8"/>
      <c r="Z93" s="8"/>
      <c r="AA93" s="8"/>
      <c r="AB93" s="8"/>
      <c r="AC93" s="11"/>
      <c r="AD93" s="11"/>
      <c r="AE93" s="11"/>
      <c r="AF93" s="12">
        <v>0.5</v>
      </c>
      <c r="AG93" s="12"/>
      <c r="AH93" s="14">
        <v>0.1</v>
      </c>
      <c r="AI93" s="14"/>
      <c r="AJ93" s="11">
        <f>(R93+AC93)+(R93*AF93)+(R93*AH93)</f>
        <v>708608</v>
      </c>
      <c r="AK93" s="11"/>
      <c r="AL93" s="11"/>
      <c r="AM93" s="13"/>
      <c r="AN93" s="13"/>
      <c r="AO93" s="13"/>
    </row>
    <row r="94" spans="1:41" ht="12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6"/>
      <c r="M94" s="6"/>
      <c r="N94" s="6"/>
      <c r="O94" s="6"/>
      <c r="P94" s="6"/>
      <c r="Q94" s="6"/>
      <c r="R94" s="9"/>
      <c r="S94" s="9"/>
      <c r="T94" s="9"/>
      <c r="U94" s="8"/>
      <c r="V94" s="8"/>
      <c r="W94" s="8"/>
      <c r="X94" s="8"/>
      <c r="Y94" s="8"/>
      <c r="Z94" s="8"/>
      <c r="AA94" s="8"/>
      <c r="AB94" s="8"/>
      <c r="AC94" s="11"/>
      <c r="AD94" s="11"/>
      <c r="AE94" s="11"/>
      <c r="AF94" s="12"/>
      <c r="AG94" s="12"/>
      <c r="AH94" s="14"/>
      <c r="AI94" s="14"/>
      <c r="AJ94" s="11"/>
      <c r="AK94" s="11"/>
      <c r="AL94" s="11"/>
      <c r="AM94" s="13"/>
      <c r="AN94" s="13"/>
      <c r="AO94" s="13"/>
    </row>
    <row r="95" spans="1:41" ht="12.75">
      <c r="A95" s="6">
        <v>4</v>
      </c>
      <c r="B95" s="7" t="s">
        <v>33</v>
      </c>
      <c r="C95" s="7"/>
      <c r="D95" s="7"/>
      <c r="E95" s="7"/>
      <c r="F95" s="7"/>
      <c r="G95" s="7"/>
      <c r="H95" s="7"/>
      <c r="I95" s="7"/>
      <c r="J95" s="7"/>
      <c r="K95" s="7"/>
      <c r="L95" s="6">
        <v>1</v>
      </c>
      <c r="M95" s="6"/>
      <c r="N95" s="6">
        <v>5</v>
      </c>
      <c r="O95" s="6"/>
      <c r="P95" s="6">
        <v>1.73</v>
      </c>
      <c r="Q95" s="6"/>
      <c r="R95" s="9">
        <f>L95*P95*256000</f>
        <v>442880</v>
      </c>
      <c r="S95" s="9"/>
      <c r="T95" s="9"/>
      <c r="U95" s="8"/>
      <c r="V95" s="8"/>
      <c r="W95" s="8"/>
      <c r="X95" s="8"/>
      <c r="Y95" s="8"/>
      <c r="Z95" s="8"/>
      <c r="AA95" s="8"/>
      <c r="AB95" s="8"/>
      <c r="AC95" s="11"/>
      <c r="AD95" s="11"/>
      <c r="AE95" s="11"/>
      <c r="AF95" s="12">
        <v>0.5</v>
      </c>
      <c r="AG95" s="12"/>
      <c r="AH95" s="14">
        <v>0.1</v>
      </c>
      <c r="AI95" s="14"/>
      <c r="AJ95" s="11">
        <f>(R95+AC95)+(R95*AF95)+(R95*AH95)</f>
        <v>708608</v>
      </c>
      <c r="AK95" s="11"/>
      <c r="AL95" s="11"/>
      <c r="AM95" s="13"/>
      <c r="AN95" s="13"/>
      <c r="AO95" s="13"/>
    </row>
    <row r="96" spans="1:41" ht="12.75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6"/>
      <c r="M96" s="6"/>
      <c r="N96" s="6"/>
      <c r="O96" s="6"/>
      <c r="P96" s="6"/>
      <c r="Q96" s="6"/>
      <c r="R96" s="9"/>
      <c r="S96" s="9"/>
      <c r="T96" s="9"/>
      <c r="U96" s="8"/>
      <c r="V96" s="8"/>
      <c r="W96" s="8"/>
      <c r="X96" s="8"/>
      <c r="Y96" s="8"/>
      <c r="Z96" s="8"/>
      <c r="AA96" s="8"/>
      <c r="AB96" s="8"/>
      <c r="AC96" s="11"/>
      <c r="AD96" s="11"/>
      <c r="AE96" s="11"/>
      <c r="AF96" s="12"/>
      <c r="AG96" s="12"/>
      <c r="AH96" s="14"/>
      <c r="AI96" s="14"/>
      <c r="AJ96" s="11"/>
      <c r="AK96" s="11"/>
      <c r="AL96" s="11"/>
      <c r="AM96" s="13"/>
      <c r="AN96" s="13"/>
      <c r="AO96" s="13"/>
    </row>
    <row r="97" spans="1:41" ht="12.75">
      <c r="A97" s="17"/>
      <c r="B97" s="15" t="s">
        <v>38</v>
      </c>
      <c r="C97" s="15"/>
      <c r="D97" s="15"/>
      <c r="E97" s="15"/>
      <c r="F97" s="15"/>
      <c r="G97" s="15"/>
      <c r="H97" s="15"/>
      <c r="I97" s="15"/>
      <c r="J97" s="15"/>
      <c r="K97" s="16"/>
      <c r="L97" s="6">
        <f>SUM(L89:M96)</f>
        <v>4</v>
      </c>
      <c r="M97" s="6"/>
      <c r="N97" s="6"/>
      <c r="O97" s="6"/>
      <c r="P97" s="6"/>
      <c r="Q97" s="6"/>
      <c r="R97" s="9">
        <f>SUM(R89:T96)</f>
        <v>2298880</v>
      </c>
      <c r="S97" s="9"/>
      <c r="T97" s="9"/>
      <c r="U97" s="8"/>
      <c r="V97" s="8"/>
      <c r="W97" s="8"/>
      <c r="X97" s="8"/>
      <c r="Y97" s="8"/>
      <c r="Z97" s="8"/>
      <c r="AA97" s="8"/>
      <c r="AB97" s="8"/>
      <c r="AC97" s="11"/>
      <c r="AD97" s="11"/>
      <c r="AE97" s="11"/>
      <c r="AF97" s="12"/>
      <c r="AG97" s="12"/>
      <c r="AH97" s="14"/>
      <c r="AI97" s="14"/>
      <c r="AJ97" s="11">
        <f>SUM(AJ89:AL96)</f>
        <v>3634401.2800000003</v>
      </c>
      <c r="AK97" s="11"/>
      <c r="AL97" s="11"/>
      <c r="AM97" s="13"/>
      <c r="AN97" s="13"/>
      <c r="AO97" s="13"/>
    </row>
    <row r="98" spans="1:41" ht="12.75">
      <c r="A98" s="17"/>
      <c r="B98" s="15"/>
      <c r="C98" s="15"/>
      <c r="D98" s="15"/>
      <c r="E98" s="15"/>
      <c r="F98" s="15"/>
      <c r="G98" s="15"/>
      <c r="H98" s="15"/>
      <c r="I98" s="15"/>
      <c r="J98" s="15"/>
      <c r="K98" s="16"/>
      <c r="L98" s="6"/>
      <c r="M98" s="6"/>
      <c r="N98" s="6"/>
      <c r="O98" s="6"/>
      <c r="P98" s="6"/>
      <c r="Q98" s="6"/>
      <c r="R98" s="9"/>
      <c r="S98" s="9"/>
      <c r="T98" s="9"/>
      <c r="U98" s="8"/>
      <c r="V98" s="8"/>
      <c r="W98" s="8"/>
      <c r="X98" s="8"/>
      <c r="Y98" s="8"/>
      <c r="Z98" s="8"/>
      <c r="AA98" s="8"/>
      <c r="AB98" s="8"/>
      <c r="AC98" s="11"/>
      <c r="AD98" s="11"/>
      <c r="AE98" s="11"/>
      <c r="AF98" s="12"/>
      <c r="AG98" s="12"/>
      <c r="AH98" s="14"/>
      <c r="AI98" s="14"/>
      <c r="AJ98" s="11"/>
      <c r="AK98" s="11"/>
      <c r="AL98" s="11"/>
      <c r="AM98" s="13"/>
      <c r="AN98" s="13"/>
      <c r="AO98" s="13"/>
    </row>
    <row r="99" spans="1:41" ht="12.75">
      <c r="A99" s="17"/>
      <c r="B99" s="15" t="s">
        <v>34</v>
      </c>
      <c r="C99" s="15"/>
      <c r="D99" s="15"/>
      <c r="E99" s="15"/>
      <c r="F99" s="15"/>
      <c r="G99" s="15"/>
      <c r="H99" s="15"/>
      <c r="I99" s="15"/>
      <c r="J99" s="15"/>
      <c r="K99" s="16"/>
      <c r="L99" s="6">
        <f>SUM(L51,L59,L75,L97)</f>
        <v>17.35</v>
      </c>
      <c r="M99" s="6"/>
      <c r="N99" s="6"/>
      <c r="O99" s="6"/>
      <c r="P99" s="6"/>
      <c r="Q99" s="6"/>
      <c r="R99" s="9">
        <f>SUM(R51,R59,R75,R97)</f>
        <v>13276160</v>
      </c>
      <c r="S99" s="9"/>
      <c r="T99" s="9"/>
      <c r="U99" s="8"/>
      <c r="V99" s="8"/>
      <c r="W99" s="8"/>
      <c r="X99" s="8"/>
      <c r="Y99" s="8"/>
      <c r="Z99" s="8"/>
      <c r="AA99" s="8"/>
      <c r="AB99" s="8"/>
      <c r="AC99" s="11">
        <f>SUM(AC51,AC59,AC75,AC97)</f>
        <v>572544</v>
      </c>
      <c r="AD99" s="11"/>
      <c r="AE99" s="11"/>
      <c r="AF99" s="12"/>
      <c r="AG99" s="12"/>
      <c r="AH99" s="14"/>
      <c r="AI99" s="14"/>
      <c r="AJ99" s="11">
        <f>SUM(AJ51,AJ59,AJ75,AJ97)</f>
        <v>21315097.6</v>
      </c>
      <c r="AK99" s="11"/>
      <c r="AL99" s="11"/>
      <c r="AM99" s="13"/>
      <c r="AN99" s="13"/>
      <c r="AO99" s="13"/>
    </row>
    <row r="100" spans="1:41" ht="12.75">
      <c r="A100" s="17"/>
      <c r="B100" s="15"/>
      <c r="C100" s="15"/>
      <c r="D100" s="15"/>
      <c r="E100" s="15"/>
      <c r="F100" s="15"/>
      <c r="G100" s="15"/>
      <c r="H100" s="15"/>
      <c r="I100" s="15"/>
      <c r="J100" s="15"/>
      <c r="K100" s="16"/>
      <c r="L100" s="6"/>
      <c r="M100" s="6"/>
      <c r="N100" s="6"/>
      <c r="O100" s="6"/>
      <c r="P100" s="6"/>
      <c r="Q100" s="6"/>
      <c r="R100" s="9"/>
      <c r="S100" s="9"/>
      <c r="T100" s="9"/>
      <c r="U100" s="8"/>
      <c r="V100" s="8"/>
      <c r="W100" s="8"/>
      <c r="X100" s="8"/>
      <c r="Y100" s="8"/>
      <c r="Z100" s="8"/>
      <c r="AA100" s="8"/>
      <c r="AB100" s="8"/>
      <c r="AC100" s="11"/>
      <c r="AD100" s="11"/>
      <c r="AE100" s="11"/>
      <c r="AF100" s="12"/>
      <c r="AG100" s="12"/>
      <c r="AH100" s="14"/>
      <c r="AI100" s="14"/>
      <c r="AJ100" s="11"/>
      <c r="AK100" s="11"/>
      <c r="AL100" s="11"/>
      <c r="AM100" s="13"/>
      <c r="AN100" s="13"/>
      <c r="AO100" s="13"/>
    </row>
    <row r="102" spans="1:14" s="31" customFormat="1" ht="12.75">
      <c r="A102" s="30" t="s">
        <v>51</v>
      </c>
      <c r="B102" s="30"/>
      <c r="C102" s="30"/>
      <c r="D102" s="30"/>
      <c r="E102" s="30"/>
      <c r="F102" s="30"/>
      <c r="M102" s="32"/>
      <c r="N102" s="32"/>
    </row>
    <row r="103" spans="1:30" s="31" customFormat="1" ht="12.75">
      <c r="A103" s="30" t="s">
        <v>52</v>
      </c>
      <c r="B103" s="30"/>
      <c r="C103" s="30"/>
      <c r="D103" s="30"/>
      <c r="E103" s="30"/>
      <c r="F103" s="30"/>
      <c r="AA103" s="33" t="s">
        <v>53</v>
      </c>
      <c r="AB103" s="33"/>
      <c r="AC103" s="33"/>
      <c r="AD103" s="33"/>
    </row>
  </sheetData>
  <sheetProtection/>
  <mergeCells count="462">
    <mergeCell ref="AA5:AO7"/>
    <mergeCell ref="AA13:AD13"/>
    <mergeCell ref="AH99:AI100"/>
    <mergeCell ref="AJ99:AL100"/>
    <mergeCell ref="AM99:AO100"/>
    <mergeCell ref="AA45:AB47"/>
    <mergeCell ref="AC45:AE47"/>
    <mergeCell ref="AA83:AB85"/>
    <mergeCell ref="AC83:AE85"/>
    <mergeCell ref="AF97:AG98"/>
    <mergeCell ref="U99:V100"/>
    <mergeCell ref="W99:X100"/>
    <mergeCell ref="Y99:Z100"/>
    <mergeCell ref="AA99:AB100"/>
    <mergeCell ref="AC99:AE100"/>
    <mergeCell ref="AF99:AG100"/>
    <mergeCell ref="A99:A100"/>
    <mergeCell ref="B99:K100"/>
    <mergeCell ref="L99:M100"/>
    <mergeCell ref="N99:O100"/>
    <mergeCell ref="P99:Q100"/>
    <mergeCell ref="R99:T100"/>
    <mergeCell ref="AH97:AI98"/>
    <mergeCell ref="AJ97:AL98"/>
    <mergeCell ref="AM97:AO98"/>
    <mergeCell ref="W97:X98"/>
    <mergeCell ref="Y97:Z98"/>
    <mergeCell ref="AA97:AB98"/>
    <mergeCell ref="AC97:AE98"/>
    <mergeCell ref="AH95:AI96"/>
    <mergeCell ref="AJ95:AL96"/>
    <mergeCell ref="AM95:AO96"/>
    <mergeCell ref="A97:A98"/>
    <mergeCell ref="B97:K98"/>
    <mergeCell ref="L97:M98"/>
    <mergeCell ref="N97:O98"/>
    <mergeCell ref="P97:Q98"/>
    <mergeCell ref="R97:T98"/>
    <mergeCell ref="U97:V98"/>
    <mergeCell ref="U95:V96"/>
    <mergeCell ref="W95:X96"/>
    <mergeCell ref="Y95:Z96"/>
    <mergeCell ref="AA95:AB96"/>
    <mergeCell ref="AC95:AE96"/>
    <mergeCell ref="AF95:AG96"/>
    <mergeCell ref="A95:A96"/>
    <mergeCell ref="B95:K96"/>
    <mergeCell ref="L95:M96"/>
    <mergeCell ref="N95:O96"/>
    <mergeCell ref="P95:Q96"/>
    <mergeCell ref="R95:T96"/>
    <mergeCell ref="AA93:AB94"/>
    <mergeCell ref="AC93:AE94"/>
    <mergeCell ref="AF93:AG94"/>
    <mergeCell ref="AH93:AI94"/>
    <mergeCell ref="AJ93:AL94"/>
    <mergeCell ref="AM93:AO94"/>
    <mergeCell ref="AM86:AO86"/>
    <mergeCell ref="A93:A94"/>
    <mergeCell ref="B93:K94"/>
    <mergeCell ref="L93:M94"/>
    <mergeCell ref="N93:O94"/>
    <mergeCell ref="P93:Q94"/>
    <mergeCell ref="R93:T94"/>
    <mergeCell ref="U93:V94"/>
    <mergeCell ref="W93:X94"/>
    <mergeCell ref="Y93:Z94"/>
    <mergeCell ref="L89:M90"/>
    <mergeCell ref="N89:O90"/>
    <mergeCell ref="P89:Q90"/>
    <mergeCell ref="R89:T90"/>
    <mergeCell ref="U89:V90"/>
    <mergeCell ref="W89:X90"/>
    <mergeCell ref="U91:V92"/>
    <mergeCell ref="W91:X92"/>
    <mergeCell ref="AA89:AB90"/>
    <mergeCell ref="AC89:AE90"/>
    <mergeCell ref="AF89:AG90"/>
    <mergeCell ref="AH89:AI90"/>
    <mergeCell ref="Y89:Z90"/>
    <mergeCell ref="A91:A92"/>
    <mergeCell ref="B91:K92"/>
    <mergeCell ref="L91:M92"/>
    <mergeCell ref="N91:O92"/>
    <mergeCell ref="P91:Q92"/>
    <mergeCell ref="R91:T92"/>
    <mergeCell ref="AM73:AO74"/>
    <mergeCell ref="Y91:Z92"/>
    <mergeCell ref="AA91:AB92"/>
    <mergeCell ref="AC91:AE92"/>
    <mergeCell ref="AF91:AG92"/>
    <mergeCell ref="AJ89:AL90"/>
    <mergeCell ref="AM89:AO90"/>
    <mergeCell ref="A87:AO88"/>
    <mergeCell ref="A89:A90"/>
    <mergeCell ref="B89:K90"/>
    <mergeCell ref="Y73:Z74"/>
    <mergeCell ref="AA73:AB74"/>
    <mergeCell ref="AC73:AE74"/>
    <mergeCell ref="AF73:AG74"/>
    <mergeCell ref="AH73:AI74"/>
    <mergeCell ref="AJ73:AL74"/>
    <mergeCell ref="AJ71:AL72"/>
    <mergeCell ref="AM71:AO72"/>
    <mergeCell ref="A73:A74"/>
    <mergeCell ref="B73:K74"/>
    <mergeCell ref="L73:M74"/>
    <mergeCell ref="N73:O74"/>
    <mergeCell ref="P73:Q74"/>
    <mergeCell ref="R73:T74"/>
    <mergeCell ref="U73:V74"/>
    <mergeCell ref="W73:X74"/>
    <mergeCell ref="W71:X72"/>
    <mergeCell ref="Y71:Z72"/>
    <mergeCell ref="AA71:AB72"/>
    <mergeCell ref="AC71:AE72"/>
    <mergeCell ref="AF71:AG72"/>
    <mergeCell ref="AH71:AI72"/>
    <mergeCell ref="AH69:AI70"/>
    <mergeCell ref="AJ69:AL70"/>
    <mergeCell ref="AM69:AO70"/>
    <mergeCell ref="A71:A72"/>
    <mergeCell ref="B71:K72"/>
    <mergeCell ref="L71:M72"/>
    <mergeCell ref="N71:O72"/>
    <mergeCell ref="P71:Q72"/>
    <mergeCell ref="R71:T72"/>
    <mergeCell ref="U71:V72"/>
    <mergeCell ref="U69:V70"/>
    <mergeCell ref="W69:X70"/>
    <mergeCell ref="Y69:Z70"/>
    <mergeCell ref="AA69:AB70"/>
    <mergeCell ref="AC69:AE70"/>
    <mergeCell ref="AF69:AG70"/>
    <mergeCell ref="A69:A70"/>
    <mergeCell ref="B69:K70"/>
    <mergeCell ref="L69:M70"/>
    <mergeCell ref="N69:O70"/>
    <mergeCell ref="P69:Q70"/>
    <mergeCell ref="R69:T70"/>
    <mergeCell ref="AA67:AB68"/>
    <mergeCell ref="AC67:AE68"/>
    <mergeCell ref="AF67:AG68"/>
    <mergeCell ref="AH67:AI68"/>
    <mergeCell ref="AJ67:AL68"/>
    <mergeCell ref="AM67:AO68"/>
    <mergeCell ref="AM75:AO76"/>
    <mergeCell ref="A67:A68"/>
    <mergeCell ref="B67:K68"/>
    <mergeCell ref="L67:M68"/>
    <mergeCell ref="N67:O68"/>
    <mergeCell ref="P67:Q68"/>
    <mergeCell ref="R67:T68"/>
    <mergeCell ref="U67:V68"/>
    <mergeCell ref="W67:X68"/>
    <mergeCell ref="Y67:Z68"/>
    <mergeCell ref="Y75:Z76"/>
    <mergeCell ref="AA75:AB76"/>
    <mergeCell ref="AC75:AE76"/>
    <mergeCell ref="AF75:AG76"/>
    <mergeCell ref="AH75:AI76"/>
    <mergeCell ref="AJ75:AL76"/>
    <mergeCell ref="AJ65:AL66"/>
    <mergeCell ref="AM65:AO66"/>
    <mergeCell ref="A75:A76"/>
    <mergeCell ref="B75:K76"/>
    <mergeCell ref="L75:M76"/>
    <mergeCell ref="N75:O76"/>
    <mergeCell ref="P75:Q76"/>
    <mergeCell ref="R75:T76"/>
    <mergeCell ref="U75:V76"/>
    <mergeCell ref="W75:X76"/>
    <mergeCell ref="W65:X66"/>
    <mergeCell ref="Y65:Z66"/>
    <mergeCell ref="AA65:AB66"/>
    <mergeCell ref="AC65:AE66"/>
    <mergeCell ref="AF65:AG66"/>
    <mergeCell ref="AH65:AI66"/>
    <mergeCell ref="AH63:AI64"/>
    <mergeCell ref="AJ63:AL64"/>
    <mergeCell ref="AM63:AO64"/>
    <mergeCell ref="A65:A66"/>
    <mergeCell ref="B65:K66"/>
    <mergeCell ref="L65:M66"/>
    <mergeCell ref="N65:O66"/>
    <mergeCell ref="P65:Q66"/>
    <mergeCell ref="R65:T66"/>
    <mergeCell ref="U65:V66"/>
    <mergeCell ref="U63:V64"/>
    <mergeCell ref="W63:X64"/>
    <mergeCell ref="Y63:Z64"/>
    <mergeCell ref="AA63:AB64"/>
    <mergeCell ref="AC63:AE64"/>
    <mergeCell ref="AF63:AG64"/>
    <mergeCell ref="AH59:AI60"/>
    <mergeCell ref="AJ59:AL60"/>
    <mergeCell ref="AM59:AO60"/>
    <mergeCell ref="A61:AO62"/>
    <mergeCell ref="A63:A64"/>
    <mergeCell ref="B63:K64"/>
    <mergeCell ref="L63:M64"/>
    <mergeCell ref="N63:O64"/>
    <mergeCell ref="P63:Q64"/>
    <mergeCell ref="R63:T64"/>
    <mergeCell ref="U59:V60"/>
    <mergeCell ref="W59:X60"/>
    <mergeCell ref="Y59:Z60"/>
    <mergeCell ref="AA59:AB60"/>
    <mergeCell ref="AC59:AE60"/>
    <mergeCell ref="AF59:AG60"/>
    <mergeCell ref="A59:A60"/>
    <mergeCell ref="B59:K60"/>
    <mergeCell ref="L59:M60"/>
    <mergeCell ref="N59:O60"/>
    <mergeCell ref="P59:Q60"/>
    <mergeCell ref="R59:T60"/>
    <mergeCell ref="W48:X48"/>
    <mergeCell ref="Y48:Z48"/>
    <mergeCell ref="AC48:AE48"/>
    <mergeCell ref="AF48:AG48"/>
    <mergeCell ref="AH48:AI48"/>
    <mergeCell ref="AJ48:AL48"/>
    <mergeCell ref="Y43:Z47"/>
    <mergeCell ref="AA43:AE44"/>
    <mergeCell ref="AF43:AG47"/>
    <mergeCell ref="AH43:AI47"/>
    <mergeCell ref="B48:K48"/>
    <mergeCell ref="L48:M48"/>
    <mergeCell ref="N48:O48"/>
    <mergeCell ref="P48:Q48"/>
    <mergeCell ref="R48:T48"/>
    <mergeCell ref="U48:V48"/>
    <mergeCell ref="P39:Q47"/>
    <mergeCell ref="R39:T47"/>
    <mergeCell ref="U39:AE42"/>
    <mergeCell ref="AF39:AI42"/>
    <mergeCell ref="A39:A47"/>
    <mergeCell ref="B39:K47"/>
    <mergeCell ref="L39:M47"/>
    <mergeCell ref="N39:O47"/>
    <mergeCell ref="U43:V47"/>
    <mergeCell ref="W43:X47"/>
    <mergeCell ref="AH91:AI92"/>
    <mergeCell ref="AJ91:AL92"/>
    <mergeCell ref="AM91:AO92"/>
    <mergeCell ref="A77:A85"/>
    <mergeCell ref="B77:K85"/>
    <mergeCell ref="L77:M85"/>
    <mergeCell ref="N77:O85"/>
    <mergeCell ref="P77:Q85"/>
    <mergeCell ref="R77:T85"/>
    <mergeCell ref="U77:AE80"/>
    <mergeCell ref="AM77:AO85"/>
    <mergeCell ref="U81:V85"/>
    <mergeCell ref="W81:X85"/>
    <mergeCell ref="Y81:Z85"/>
    <mergeCell ref="AA81:AE82"/>
    <mergeCell ref="AF81:AG85"/>
    <mergeCell ref="AH81:AI85"/>
    <mergeCell ref="R86:T86"/>
    <mergeCell ref="U86:V86"/>
    <mergeCell ref="W86:X86"/>
    <mergeCell ref="Y86:Z86"/>
    <mergeCell ref="B86:K86"/>
    <mergeCell ref="L86:M86"/>
    <mergeCell ref="N86:O86"/>
    <mergeCell ref="P86:Q86"/>
    <mergeCell ref="AJ86:AL86"/>
    <mergeCell ref="AF51:AG52"/>
    <mergeCell ref="AH51:AI52"/>
    <mergeCell ref="AJ51:AL52"/>
    <mergeCell ref="AA86:AB86"/>
    <mergeCell ref="AC86:AE86"/>
    <mergeCell ref="AF86:AG86"/>
    <mergeCell ref="AH86:AI86"/>
    <mergeCell ref="AF77:AI80"/>
    <mergeCell ref="AJ77:AL85"/>
    <mergeCell ref="W33:X34"/>
    <mergeCell ref="Y33:Z34"/>
    <mergeCell ref="AM51:AO52"/>
    <mergeCell ref="AH57:AI58"/>
    <mergeCell ref="AH35:AI36"/>
    <mergeCell ref="A37:A38"/>
    <mergeCell ref="B37:K38"/>
    <mergeCell ref="L37:M38"/>
    <mergeCell ref="N37:O38"/>
    <mergeCell ref="P37:Q38"/>
    <mergeCell ref="AF15:AI18"/>
    <mergeCell ref="AF24:AG24"/>
    <mergeCell ref="AH24:AI24"/>
    <mergeCell ref="W37:X38"/>
    <mergeCell ref="AH27:AI28"/>
    <mergeCell ref="AH29:AI30"/>
    <mergeCell ref="AH31:AI32"/>
    <mergeCell ref="AH33:AI34"/>
    <mergeCell ref="AC35:AE36"/>
    <mergeCell ref="AF37:AG38"/>
    <mergeCell ref="AC33:AE34"/>
    <mergeCell ref="AC55:AE56"/>
    <mergeCell ref="AA31:AB32"/>
    <mergeCell ref="AA33:AB34"/>
    <mergeCell ref="AA48:AB48"/>
    <mergeCell ref="AJ35:AL36"/>
    <mergeCell ref="AF35:AG36"/>
    <mergeCell ref="AH37:AI38"/>
    <mergeCell ref="AJ39:AL47"/>
    <mergeCell ref="A51:A52"/>
    <mergeCell ref="AC57:AE58"/>
    <mergeCell ref="AC51:AE52"/>
    <mergeCell ref="A53:AO54"/>
    <mergeCell ref="AA35:AB36"/>
    <mergeCell ref="Y37:Z38"/>
    <mergeCell ref="AA37:AB38"/>
    <mergeCell ref="AC37:AE38"/>
    <mergeCell ref="AA55:AB56"/>
    <mergeCell ref="AA57:AB58"/>
    <mergeCell ref="A35:A36"/>
    <mergeCell ref="B35:K36"/>
    <mergeCell ref="L35:M36"/>
    <mergeCell ref="N35:O36"/>
    <mergeCell ref="P35:Q36"/>
    <mergeCell ref="R35:T36"/>
    <mergeCell ref="R57:T58"/>
    <mergeCell ref="U57:V58"/>
    <mergeCell ref="AJ55:AL56"/>
    <mergeCell ref="N55:O56"/>
    <mergeCell ref="AJ37:AL38"/>
    <mergeCell ref="AM37:AO38"/>
    <mergeCell ref="AM57:AO58"/>
    <mergeCell ref="AA51:AB52"/>
    <mergeCell ref="R37:T38"/>
    <mergeCell ref="U37:V38"/>
    <mergeCell ref="A49:A50"/>
    <mergeCell ref="B49:K50"/>
    <mergeCell ref="L49:M50"/>
    <mergeCell ref="N49:O50"/>
    <mergeCell ref="B51:K52"/>
    <mergeCell ref="AJ57:AL58"/>
    <mergeCell ref="W57:X58"/>
    <mergeCell ref="Y57:Z58"/>
    <mergeCell ref="AF57:AG58"/>
    <mergeCell ref="P57:Q58"/>
    <mergeCell ref="A57:A58"/>
    <mergeCell ref="B57:K58"/>
    <mergeCell ref="L57:M58"/>
    <mergeCell ref="N57:O58"/>
    <mergeCell ref="A55:A56"/>
    <mergeCell ref="B55:K56"/>
    <mergeCell ref="L55:M56"/>
    <mergeCell ref="AM55:AO56"/>
    <mergeCell ref="AF55:AG56"/>
    <mergeCell ref="AH55:AI56"/>
    <mergeCell ref="AM33:AO34"/>
    <mergeCell ref="AJ33:AL34"/>
    <mergeCell ref="AF33:AG34"/>
    <mergeCell ref="AM35:AO36"/>
    <mergeCell ref="AM39:AO47"/>
    <mergeCell ref="AM48:AO48"/>
    <mergeCell ref="W49:X50"/>
    <mergeCell ref="P55:Q56"/>
    <mergeCell ref="R55:T56"/>
    <mergeCell ref="L51:M52"/>
    <mergeCell ref="N51:O52"/>
    <mergeCell ref="P51:Q52"/>
    <mergeCell ref="R51:T52"/>
    <mergeCell ref="P49:Q50"/>
    <mergeCell ref="R49:T50"/>
    <mergeCell ref="U49:V50"/>
    <mergeCell ref="A33:A34"/>
    <mergeCell ref="B33:K34"/>
    <mergeCell ref="L33:M34"/>
    <mergeCell ref="N33:O34"/>
    <mergeCell ref="P33:Q34"/>
    <mergeCell ref="R33:T34"/>
    <mergeCell ref="AA49:AB50"/>
    <mergeCell ref="AC49:AE50"/>
    <mergeCell ref="AF49:AG50"/>
    <mergeCell ref="AH49:AI50"/>
    <mergeCell ref="AJ49:AL50"/>
    <mergeCell ref="AM49:AO50"/>
    <mergeCell ref="R31:T32"/>
    <mergeCell ref="AJ29:AL30"/>
    <mergeCell ref="W29:X30"/>
    <mergeCell ref="Y29:Z30"/>
    <mergeCell ref="AJ31:AL32"/>
    <mergeCell ref="AM31:AO32"/>
    <mergeCell ref="AF31:AG32"/>
    <mergeCell ref="AC31:AE32"/>
    <mergeCell ref="AF29:AG30"/>
    <mergeCell ref="P29:Q30"/>
    <mergeCell ref="R29:T30"/>
    <mergeCell ref="U29:V30"/>
    <mergeCell ref="AM29:AO30"/>
    <mergeCell ref="A31:A32"/>
    <mergeCell ref="B31:K32"/>
    <mergeCell ref="L31:M32"/>
    <mergeCell ref="N31:O32"/>
    <mergeCell ref="P31:Q32"/>
    <mergeCell ref="A29:A30"/>
    <mergeCell ref="B29:K30"/>
    <mergeCell ref="L29:M30"/>
    <mergeCell ref="N29:O30"/>
    <mergeCell ref="AA29:AB30"/>
    <mergeCell ref="AC29:AE30"/>
    <mergeCell ref="W51:X52"/>
    <mergeCell ref="Y51:Z52"/>
    <mergeCell ref="U27:V28"/>
    <mergeCell ref="W27:X28"/>
    <mergeCell ref="Y27:Z28"/>
    <mergeCell ref="W31:X32"/>
    <mergeCell ref="Y31:Z32"/>
    <mergeCell ref="U51:V52"/>
    <mergeCell ref="Y49:Z50"/>
    <mergeCell ref="U33:V34"/>
    <mergeCell ref="AJ24:AL24"/>
    <mergeCell ref="AM24:AO24"/>
    <mergeCell ref="AJ27:AL28"/>
    <mergeCell ref="AM27:AO28"/>
    <mergeCell ref="U19:V23"/>
    <mergeCell ref="W19:X23"/>
    <mergeCell ref="Y19:Z23"/>
    <mergeCell ref="A25:AO26"/>
    <mergeCell ref="AF19:AG23"/>
    <mergeCell ref="AH19:AI23"/>
    <mergeCell ref="AA27:AB28"/>
    <mergeCell ref="AC27:AE28"/>
    <mergeCell ref="AF27:AG28"/>
    <mergeCell ref="U24:V24"/>
    <mergeCell ref="W24:X24"/>
    <mergeCell ref="Y24:Z24"/>
    <mergeCell ref="AA24:AB24"/>
    <mergeCell ref="AC24:AE24"/>
    <mergeCell ref="AJ15:AL23"/>
    <mergeCell ref="L24:M24"/>
    <mergeCell ref="N24:O24"/>
    <mergeCell ref="P24:Q24"/>
    <mergeCell ref="R24:T24"/>
    <mergeCell ref="AA21:AB23"/>
    <mergeCell ref="U15:AE18"/>
    <mergeCell ref="P15:Q23"/>
    <mergeCell ref="N15:O23"/>
    <mergeCell ref="L15:M23"/>
    <mergeCell ref="W55:X56"/>
    <mergeCell ref="Y55:Z56"/>
    <mergeCell ref="W35:X36"/>
    <mergeCell ref="Y35:Z36"/>
    <mergeCell ref="B15:K23"/>
    <mergeCell ref="U31:V32"/>
    <mergeCell ref="U55:V56"/>
    <mergeCell ref="U35:V36"/>
    <mergeCell ref="R15:T23"/>
    <mergeCell ref="R27:T28"/>
    <mergeCell ref="A15:A23"/>
    <mergeCell ref="AM15:AO23"/>
    <mergeCell ref="AA19:AE20"/>
    <mergeCell ref="AC21:AE23"/>
    <mergeCell ref="A27:A28"/>
    <mergeCell ref="L27:M28"/>
    <mergeCell ref="N27:O28"/>
    <mergeCell ref="P27:Q28"/>
    <mergeCell ref="B27:K28"/>
    <mergeCell ref="B24:K2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kudalenkin</dc:creator>
  <cp:keywords/>
  <dc:description/>
  <cp:lastModifiedBy>User</cp:lastModifiedBy>
  <cp:lastPrinted>2009-08-02T18:22:19Z</cp:lastPrinted>
  <dcterms:created xsi:type="dcterms:W3CDTF">2009-08-02T15:20:03Z</dcterms:created>
  <dcterms:modified xsi:type="dcterms:W3CDTF">2012-05-04T09:29:00Z</dcterms:modified>
  <cp:category/>
  <cp:version/>
  <cp:contentType/>
  <cp:contentStatus/>
</cp:coreProperties>
</file>